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xl/tables/table1.xml" ContentType="application/vnd.openxmlformats-officedocument.spreadsheetml.table+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nskenet.net\Homeshare\Home028\B69734\Documents\F1nance\BBA PostCodeLend\2015Q4\"/>
    </mc:Choice>
  </mc:AlternateContent>
  <bookViews>
    <workbookView xWindow="240" yWindow="135" windowWidth="24720" windowHeight="11820" firstSheet="1" activeTab="3"/>
  </bookViews>
  <sheets>
    <sheet name="Lookup" sheetId="8" state="hidden" r:id="rId1"/>
    <sheet name="Notes" sheetId="9" r:id="rId2"/>
    <sheet name="Postcode sector lookup" sheetId="5" r:id="rId3"/>
    <sheet name="All postcode data" sheetId="4" r:id="rId4"/>
  </sheets>
  <externalReferences>
    <externalReference r:id="rId5"/>
    <externalReference r:id="rId6"/>
  </externalReferences>
  <definedNames>
    <definedName name="_xlnm._FilterDatabase" localSheetId="3" hidden="1">'All postcode data'!$A$8:$E$276</definedName>
    <definedName name="AllPostcodes">'All postcode data'!$A$1</definedName>
    <definedName name="APostcode">'Postcode sector lookup'!$A$5</definedName>
    <definedName name="FirstBitOfPostcode" localSheetId="1">'[1]Postcode sector lookup'!$K$7</definedName>
    <definedName name="FirstBitOfPostcode" localSheetId="2">'Postcode sector lookup'!$K$7</definedName>
    <definedName name="FirstBitOfPostcode">'[2]Postcode sector lookup'!$K$7</definedName>
    <definedName name="LengthOfPostcodeString" localSheetId="1">'[1]Postcode sector lookup'!$J$7</definedName>
    <definedName name="LengthOfPostcodeString" localSheetId="2">'Postcode sector lookup'!$J$7</definedName>
    <definedName name="LengthOfPostcodeString">'[2]Postcode sector lookup'!$J$7</definedName>
    <definedName name="LoanType">Lookup!$B$3</definedName>
    <definedName name="NumberOfLettersInPostcodeDistrict" localSheetId="2">'Postcode sector lookup'!$M$7</definedName>
    <definedName name="PositionOfLastNumberInPostcodeString" localSheetId="1">'[1]Postcode sector lookup'!$I$7</definedName>
    <definedName name="PositionOfLastNumberInPostcodeString" localSheetId="2">'Postcode sector lookup'!$I$7</definedName>
    <definedName name="PositionOfLastNumberInPostcodeString">'[2]Postcode sector lookup'!$I$7</definedName>
    <definedName name="PostcodeArea" localSheetId="1">'[1]Postcode sector lookup'!$G$9</definedName>
    <definedName name="PostcodeArea" localSheetId="2">'Postcode sector lookup'!$G$9</definedName>
    <definedName name="PostcodeArea">'[2]Postcode sector lookup'!$G$9</definedName>
    <definedName name="PostcodeDistrict" localSheetId="1">'[1]Postcode sector lookup'!$I$9</definedName>
    <definedName name="PostcodeDistrict" localSheetId="2">'Postcode sector lookup'!$I$9</definedName>
    <definedName name="PostcodeDistrict">'[2]Postcode sector lookup'!$I$9</definedName>
    <definedName name="PostcodeFormatted" localSheetId="2">'Postcode sector lookup'!$H$7</definedName>
    <definedName name="PostcodeNoSpaces" localSheetId="1">'[1]Postcode sector lookup'!$G$7</definedName>
    <definedName name="PostcodeNoSpaces" localSheetId="2">'Postcode sector lookup'!$G$7</definedName>
    <definedName name="PostcodeNoSpaces">'[2]Postcode sector lookup'!$G$7</definedName>
    <definedName name="PostcodeSector" localSheetId="1">'[1]Postcode sector lookup'!$A$9</definedName>
    <definedName name="PostcodeSector" localSheetId="2">'Postcode sector lookup'!$A$9</definedName>
    <definedName name="PostcodeSector">'[2]Postcode sector lookup'!$A$9</definedName>
    <definedName name="QuarterEnd">Lookup!$B$2</definedName>
    <definedName name="RowMatchForSector" localSheetId="1">'[1]Postcode sector lookup'!#REF!</definedName>
    <definedName name="RowMatchForSector">'[2]Postcode sector lookup'!#REF!</definedName>
    <definedName name="SecondBitOfPostcode" localSheetId="1">'[1]Postcode sector lookup'!$L$7</definedName>
    <definedName name="SecondBitOfPostcode" localSheetId="2">'Postcode sector lookup'!$L$7</definedName>
    <definedName name="SecondBitOfPostcode">'[2]Postcode sector lookup'!$L$7</definedName>
  </definedNames>
  <calcPr calcId="152511"/>
</workbook>
</file>

<file path=xl/calcChain.xml><?xml version="1.0" encoding="utf-8"?>
<calcChain xmlns="http://schemas.openxmlformats.org/spreadsheetml/2006/main">
  <c r="G1" i="8" l="1"/>
  <c r="E8" i="4" l="1"/>
  <c r="A1" i="4"/>
  <c r="A1" i="5"/>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<sst xmlns="http://schemas.openxmlformats.org/spreadsheetml/2006/main" count="1573" uniqueCount="302">
  <si>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</si>
  <si>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</si>
  <si>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</si>
  <si>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</si>
  <si>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</si>
  <si>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</si>
  <si>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</si>
  <si>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</si>
  <si>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</si>
  <si>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</si>
  <si>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</si>
  <si>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</si>
  <si>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</si>
  <si>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</si>
  <si>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</si>
  <si>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</si>
  <si>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</si>
  <si>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</si>
  <si>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</si>
  <si>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</si>
  <si>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</si>
  <si>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</si>
  <si>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</si>
  <si>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</si>
  <si>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</si>
  <si>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</si>
  <si>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</si>
  <si>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</si>
  <si>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</si>
  <si>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</si>
  <si>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</si>
  <si>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</si>
  <si>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</si>
  <si>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</si>
  <si>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</si>
  <si>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</si>
  <si>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</si>
  <si>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</si>
  <si>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</si>
  <si>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</si>
  <si>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</si>
  <si>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</si>
  <si>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</si>
  <si>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</si>
  <si>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</si>
  <si>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</si>
  <si>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</si>
  <si>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</si>
  <si>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</si>
  <si>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</si>
  <si>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</si>
  <si>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</si>
  <si>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</si>
  <si>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</si>
  <si>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</si>
  <si>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</si>
  <si>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</si>
  <si>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</si>
  <si>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</si>
  <si>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</si>
  <si>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</si>
  <si>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</si>
  <si>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</si>
  <si>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</si>
  <si>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</si>
  <si>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</si>
  <si>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</si>
  <si>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</si>
  <si>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</si>
  <si>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</si>
  <si>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</si>
  <si>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</si>
  <si>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</si>
  <si>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</si>
  <si>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</si>
  <si>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</si>
  <si>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</si>
  <si>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</si>
  <si>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</si>
  <si>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</si>
  <si>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</si>
  <si>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</si>
  <si>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</si>
  <si>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</si>
  <si>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</si>
  <si>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</si>
  <si>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</si>
  <si>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</si>
  <si>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</si>
  <si>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</si>
  <si>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</si>
  <si>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</si>
  <si>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</si>
  <si>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</si>
  <si>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</si>
  <si>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</si>
  <si>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</si>
  <si>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</si>
  <si>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</si>
  <si>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</si>
  <si>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</si>
  <si>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</si>
  <si>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</si>
  <si>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</si>
  <si>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</si>
  <si>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</si>
  <si>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</si>
  <si>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</si>
  <si>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</si>
  <si>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</si>
  <si>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</si>
  <si>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</si>
  <si>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</si>
  <si>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</si>
  <si>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</si>
  <si>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</si>
  <si>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</si>
  <si>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</si>
  <si>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</si>
  <si>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</si>
  <si>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</si>
  <si>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</si>
  <si>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</si>
  <si>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</si>
  <si>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</si>
  <si>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</si>
  <si>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</si>
  <si>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</si>
  <si>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</si>
  <si>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</si>
  <si>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</si>
  <si>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</si>
  <si>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</si>
  <si>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Northern Ireland</t>
  </si>
  <si>
    <t>Value of Lending</t>
  </si>
  <si>
    <t>Or click here to browse all geographies</t>
  </si>
  <si>
    <t>(where available):</t>
  </si>
  <si>
    <t>postal area:</t>
  </si>
  <si>
    <t>postcode sector:</t>
  </si>
  <si>
    <t>This postcode is in</t>
  </si>
  <si>
    <t>Enter postcode in the grey cell below</t>
  </si>
  <si>
    <t>BT</t>
  </si>
  <si>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</si>
  <si>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</si>
  <si>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</si>
  <si>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</si>
  <si>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</si>
  <si>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</si>
  <si>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</si>
  <si>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</si>
  <si>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</si>
  <si>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</si>
  <si>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</si>
  <si>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</si>
  <si>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</si>
  <si>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</si>
  <si>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</si>
  <si>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</si>
  <si>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</si>
  <si>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</si>
  <si>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</si>
  <si>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</si>
  <si>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</si>
  <si>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</si>
  <si>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</si>
  <si>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</si>
  <si>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</si>
  <si>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</si>
  <si>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</si>
  <si>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</si>
  <si>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</si>
  <si>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</si>
  <si>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</si>
  <si>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</si>
  <si>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</si>
  <si>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</si>
  <si>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</si>
  <si>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</si>
  <si>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</si>
  <si>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</si>
  <si>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</si>
  <si>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</si>
  <si>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</si>
  <si>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</si>
  <si>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</si>
  <si>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</si>
  <si>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</si>
  <si>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</si>
  <si>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</si>
  <si>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</si>
  <si>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</si>
  <si>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</si>
  <si>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</si>
  <si>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</si>
  <si>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</si>
  <si>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</si>
  <si>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</si>
  <si>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</si>
  <si>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</si>
  <si>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</si>
  <si>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</si>
  <si>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</si>
  <si>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</si>
  <si>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</si>
  <si>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</si>
  <si>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</si>
  <si>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</si>
  <si>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</si>
  <si>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</si>
  <si>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</si>
  <si>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</si>
  <si>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</si>
  <si>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</si>
  <si>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</si>
  <si>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</si>
  <si>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</si>
  <si>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</si>
  <si>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</si>
  <si>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</si>
  <si>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</si>
  <si>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</si>
  <si>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</si>
  <si>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</si>
  <si>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</si>
  <si>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</si>
  <si>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</si>
  <si>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</si>
  <si>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</si>
  <si>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</si>
  <si>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</si>
  <si>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</si>
  <si>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</si>
  <si>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</si>
  <si>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</si>
  <si>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</si>
  <si>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</si>
  <si>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</si>
  <si>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</si>
  <si>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</si>
  <si>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</si>
  <si>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</si>
  <si>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</si>
  <si>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</si>
  <si>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</si>
  <si>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</si>
  <si>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</si>
  <si>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</si>
  <si>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</si>
  <si>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</si>
  <si>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</si>
  <si>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</si>
  <si>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</si>
  <si>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</si>
  <si>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</si>
  <si>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</si>
  <si>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</si>
  <si>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</si>
  <si>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</si>
  <si>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</si>
  <si>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bt6 9</t>
  </si>
  <si>
    <t>BT13 9</t>
  </si>
  <si>
    <t>BT28 9</t>
  </si>
  <si>
    <t>BT38 0</t>
  </si>
  <si>
    <t>BT41 9</t>
  </si>
  <si>
    <t>BT42 9</t>
  </si>
  <si>
    <t>BT45 9</t>
  </si>
  <si>
    <t>BT49 4</t>
  </si>
  <si>
    <t>BT5 9</t>
  </si>
  <si>
    <t>BT61 0</t>
  </si>
  <si>
    <t>BT64 9</t>
  </si>
  <si>
    <t>BT70 9</t>
  </si>
  <si>
    <t>BT Other</t>
  </si>
  <si>
    <t>QuarterEnd&gt;&gt;</t>
  </si>
  <si>
    <t>LoanType&gt;&gt;</t>
  </si>
  <si>
    <t>residential mortgage loans</t>
  </si>
  <si>
    <t>BT20 9</t>
  </si>
  <si>
    <t>BT23 9</t>
  </si>
  <si>
    <t>BT30 0</t>
  </si>
  <si>
    <t>BT32 9</t>
  </si>
  <si>
    <t>BT35 5</t>
  </si>
  <si>
    <t>BT39 1</t>
  </si>
  <si>
    <t>BT52 9</t>
  </si>
  <si>
    <t>BT53 9</t>
  </si>
  <si>
    <t>BT65 9</t>
  </si>
  <si>
    <t>BT78 9</t>
  </si>
  <si>
    <t>BT80 1</t>
  </si>
  <si>
    <t>BT82 1</t>
  </si>
  <si>
    <t>Northern Ireland Total</t>
  </si>
  <si>
    <t>BT total</t>
  </si>
  <si>
    <t>Sum of borrowing (£)</t>
  </si>
  <si>
    <t>BT16 7</t>
  </si>
  <si>
    <t>BT28 4</t>
  </si>
  <si>
    <t>BT51 2</t>
  </si>
  <si>
    <t>BT62 5</t>
  </si>
  <si>
    <t>Postcode:</t>
  </si>
  <si>
    <t>Publishable?</t>
  </si>
  <si>
    <t>No</t>
  </si>
  <si>
    <t>Yes NI</t>
  </si>
  <si>
    <t>BT47 7</t>
  </si>
  <si>
    <t>BT9 9</t>
  </si>
  <si>
    <t>BT56 9</t>
  </si>
  <si>
    <t>BT92 x</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</si>
</sst>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25"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sz val="11"/>
      <color indexed="8"/>
      <name val="Arial"/>
      <family val="2"/>
    </font>
    <font>
      <sz val="10"/>
      <name val="Arial"/>
      <family val="2"/>
    </font>
    <font>
      <sz val="11"/>
      <color theme="4"/>
      <name val="Calibri"/>
      <family val="2"/>
      <scheme val="minor"/>
    </font>
    <font>
      <sz val="11"/>
      <name val="Calibri"/>
      <family val="2"/>
      <scheme val="minor"/>
    </font>
    <font>
      <b/>
      <sz val="10"/>
      <name val="Arial"/>
      <family val="2"/>
    </font>
    <font>
      <b/>
      <sz val="11"/>
      <color theme="1"/>
      <name val="Arial"/>
      <family val="2"/>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s>
  <cellStyleXfs count="65">
    <xf numFmtId="0" fontId="0" fillId="0" borderId="0"/>
    <xf numFmtId="0" fontId="5" fillId="0" borderId="0" applyNumberFormat="0" applyFill="0" applyBorder="0" applyAlignment="0" applyProtection="0"/>
    <xf numFmtId="0" fontId="9" fillId="0" borderId="0" applyNumberFormat="0" applyFill="0" applyBorder="0" applyAlignment="0" applyProtection="0"/>
    <xf numFmtId="0" fontId="11" fillId="0" borderId="0"/>
    <xf numFmtId="0" fontId="7"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0" fontId="11" fillId="0" borderId="0"/>
    <xf numFmtId="0" fontId="11" fillId="0" borderId="0"/>
    <xf numFmtId="0" fontId="11" fillId="0" borderId="0"/>
    <xf numFmtId="0" fontId="13" fillId="0" borderId="0"/>
    <xf numFmtId="0" fontId="13"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9" fontId="12"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 fillId="0" borderId="0"/>
    <xf numFmtId="43" fontId="13" fillId="0" borderId="0" applyFont="0" applyFill="0" applyBorder="0" applyAlignment="0" applyProtection="0"/>
    <xf numFmtId="43" fontId="4"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4" fontId="4" fillId="0" borderId="0" applyFont="0" applyFill="0" applyBorder="0" applyAlignment="0" applyProtection="0"/>
    <xf numFmtId="0" fontId="13" fillId="0" borderId="0"/>
    <xf numFmtId="0" fontId="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43" fontId="4" fillId="0" borderId="0" applyFont="0" applyFill="0" applyBorder="0" applyAlignment="0" applyProtection="0"/>
  </cellStyleXfs>
  <cellXfs count="58">
    <xf numFmtId="0" fontId="0" fillId="0" borderId="0" xfId="0"/>
    <xf numFmtId="0" fontId="6" fillId="0" borderId="0" xfId="1" applyFont="1" applyAlignment="1">
      <alignment horizontal="left" vertical="top"/>
    </xf>
    <xf numFmtId="0" fontId="8" fillId="0" borderId="0" xfId="1" applyFont="1" applyFill="1" applyAlignment="1">
      <alignment horizontal="left" vertical="top"/>
    </xf>
    <xf numFmtId="0" fontId="6" fillId="0" borderId="4" xfId="1" applyFont="1" applyBorder="1" applyAlignment="1">
      <alignment horizontal="left" vertical="center"/>
    </xf>
    <xf numFmtId="0" fontId="6" fillId="0" borderId="4" xfId="1" applyFont="1" applyBorder="1" applyAlignment="1">
      <alignment vertical="center"/>
    </xf>
    <xf numFmtId="0" fontId="11" fillId="0" borderId="0" xfId="3"/>
    <xf numFmtId="0" fontId="7" fillId="0" borderId="0" xfId="4"/>
    <xf numFmtId="0" fontId="11" fillId="0" borderId="0" xfId="3" applyAlignment="1">
      <alignment horizontal="left"/>
    </xf>
    <xf numFmtId="0" fontId="7" fillId="0" borderId="0" xfId="4" applyAlignment="1">
      <alignment horizontal="left"/>
    </xf>
    <xf numFmtId="164" fontId="11" fillId="0" borderId="0" xfId="3" applyNumberFormat="1" applyAlignment="1">
      <alignment horizontal="left"/>
    </xf>
    <xf numFmtId="164" fontId="7" fillId="0" borderId="6" xfId="4" applyNumberFormat="1" applyBorder="1" applyAlignment="1">
      <alignment horizontal="left" vertical="center" wrapText="1"/>
    </xf>
    <xf numFmtId="0" fontId="7" fillId="0" borderId="0" xfId="4" applyAlignment="1">
      <alignment vertical="center"/>
    </xf>
    <xf numFmtId="0" fontId="7" fillId="0" borderId="6" xfId="4" applyBorder="1" applyAlignment="1">
      <alignment vertical="center" wrapText="1"/>
    </xf>
    <xf numFmtId="0" fontId="11" fillId="0" borderId="4" xfId="3" applyBorder="1" applyAlignment="1">
      <alignment horizontal="left" vertical="center"/>
    </xf>
    <xf numFmtId="0" fontId="11" fillId="0" borderId="0" xfId="3" applyAlignment="1">
      <alignment vertical="center"/>
    </xf>
    <xf numFmtId="164" fontId="7"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11" fillId="0" borderId="0" xfId="3" applyBorder="1"/>
    <xf numFmtId="0" fontId="7" fillId="0" borderId="4" xfId="4" applyBorder="1" applyAlignment="1">
      <alignment vertical="center"/>
    </xf>
    <xf numFmtId="0" fontId="7" fillId="0" borderId="6" xfId="4" applyBorder="1" applyAlignment="1">
      <alignment vertical="center"/>
    </xf>
    <xf numFmtId="0" fontId="11" fillId="0" borderId="0" xfId="3" applyAlignment="1"/>
    <xf numFmtId="0" fontId="14" fillId="0" borderId="7" xfId="1" applyFont="1" applyFill="1" applyBorder="1" applyAlignment="1" applyProtection="1">
      <alignment vertical="top" wrapText="1"/>
      <protection locked="0"/>
    </xf>
    <xf numFmtId="9" fontId="0" fillId="0" borderId="0" xfId="40" applyFont="1" applyAlignment="1"/>
    <xf numFmtId="0" fontId="15" fillId="0" borderId="0" xfId="3" applyFont="1" applyAlignment="1"/>
    <xf numFmtId="5" fontId="16" fillId="2" borderId="8" xfId="9" applyNumberFormat="1" applyFont="1" applyFill="1" applyBorder="1" applyAlignment="1">
      <alignment horizontal="left"/>
    </xf>
    <xf numFmtId="0" fontId="16" fillId="0" borderId="0" xfId="3" applyFont="1" applyAlignment="1">
      <alignment horizontal="right"/>
    </xf>
    <xf numFmtId="0" fontId="16" fillId="0" borderId="0" xfId="3" applyFont="1" applyAlignment="1">
      <alignment horizontal="left" vertical="top"/>
    </xf>
    <xf numFmtId="0" fontId="11" fillId="0" borderId="0" xfId="3" applyAlignment="1">
      <alignment vertical="top"/>
    </xf>
    <xf numFmtId="0" fontId="16" fillId="0" borderId="0" xfId="3" applyFont="1" applyAlignment="1">
      <alignment horizontal="right" vertical="top"/>
    </xf>
    <xf numFmtId="0" fontId="11" fillId="0" borderId="0" xfId="3" applyBorder="1" applyAlignment="1"/>
    <xf numFmtId="0" fontId="16" fillId="2" borderId="8" xfId="3" applyFont="1" applyFill="1" applyBorder="1" applyAlignment="1">
      <alignment horizontal="right" vertical="top"/>
    </xf>
    <xf numFmtId="0" fontId="16" fillId="2" borderId="8" xfId="3" applyFont="1" applyFill="1" applyBorder="1" applyAlignment="1">
      <alignment horizontal="left" vertical="top"/>
    </xf>
    <xf numFmtId="5" fontId="0" fillId="0" borderId="0" xfId="9" applyNumberFormat="1" applyFont="1" applyBorder="1" applyAlignment="1"/>
    <xf numFmtId="0" fontId="16" fillId="0" borderId="0" xfId="3" applyFont="1" applyBorder="1" applyAlignment="1"/>
    <xf numFmtId="0" fontId="16" fillId="0" borderId="0" xfId="3" applyFont="1" applyAlignment="1"/>
    <xf numFmtId="0" fontId="16" fillId="0" borderId="0" xfId="3" applyFont="1" applyAlignment="1">
      <alignment horizontal="left"/>
    </xf>
    <xf numFmtId="0" fontId="17" fillId="3" borderId="8" xfId="3" applyFont="1" applyFill="1" applyBorder="1" applyAlignment="1" applyProtection="1">
      <protection locked="0"/>
    </xf>
    <xf numFmtId="0" fontId="18" fillId="0" borderId="0" xfId="1" applyFont="1" applyAlignment="1">
      <alignment vertical="top"/>
    </xf>
    <xf numFmtId="0" fontId="6" fillId="0" borderId="0" xfId="1" applyFont="1" applyAlignment="1">
      <alignment vertical="top"/>
    </xf>
    <xf numFmtId="0" fontId="0" fillId="0" borderId="0" xfId="0"/>
    <xf numFmtId="0" fontId="0" fillId="0" borderId="0" xfId="0" applyFill="1" applyBorder="1"/>
    <xf numFmtId="0" fontId="16" fillId="0" borderId="0" xfId="3" applyFont="1" applyFill="1" applyBorder="1"/>
    <xf numFmtId="14" fontId="3" fillId="0" borderId="0" xfId="3" applyNumberFormat="1" applyFont="1" applyFill="1" applyBorder="1"/>
    <xf numFmtId="0" fontId="3" fillId="0" borderId="0" xfId="3" applyFont="1" applyFill="1" applyBorder="1" applyAlignment="1">
      <alignment horizontal="left"/>
    </xf>
    <xf numFmtId="0" fontId="3" fillId="4" borderId="0" xfId="46" applyFill="1"/>
    <xf numFmtId="164" fontId="16" fillId="0" borderId="0" xfId="3" applyNumberFormat="1" applyFont="1" applyAlignment="1">
      <alignment horizontal="left"/>
    </xf>
    <xf numFmtId="0" fontId="0" fillId="0" borderId="0" xfId="0"/>
    <xf numFmtId="0" fontId="21" fillId="5" borderId="0" xfId="0" applyFont="1" applyFill="1" applyAlignment="1" applyProtection="1">
      <alignment horizontal="left"/>
    </xf>
    <xf numFmtId="0" fontId="22" fillId="5" borderId="0" xfId="0" applyFont="1" applyFill="1" applyBorder="1" applyAlignment="1" applyProtection="1">
      <alignment horizontal="right" vertical="center" wrapText="1"/>
    </xf>
    <xf numFmtId="0" fontId="23" fillId="5" borderId="0" xfId="0" applyFont="1" applyFill="1" applyAlignment="1" applyProtection="1">
      <alignment horizontal="right"/>
    </xf>
    <xf numFmtId="0" fontId="24" fillId="0" borderId="0" xfId="0" applyFont="1"/>
    <xf numFmtId="165" fontId="2" fillId="6" borderId="0" xfId="64" applyNumberFormat="1" applyFont="1" applyFill="1" applyAlignment="1" applyProtection="1">
      <alignment horizontal="center"/>
      <protection locked="0"/>
    </xf>
    <xf numFmtId="0" fontId="10" fillId="0" borderId="1" xfId="2" applyFont="1" applyBorder="1" applyAlignment="1">
      <alignment vertical="center"/>
    </xf>
    <xf numFmtId="0" fontId="10" fillId="0" borderId="2" xfId="2" applyFont="1" applyBorder="1" applyAlignment="1">
      <alignment vertical="center"/>
    </xf>
    <xf numFmtId="0" fontId="10" fillId="0" borderId="3" xfId="2" applyFont="1" applyBorder="1" applyAlignment="1">
      <alignment vertical="center"/>
    </xf>
    <xf numFmtId="0" fontId="0" fillId="0" borderId="0" xfId="0"/>
    <xf numFmtId="165" fontId="1" fillId="6" borderId="0" xfId="64" applyNumberFormat="1" applyFont="1" applyFill="1" applyAlignment="1" applyProtection="1">
      <alignment horizontal="center"/>
      <protection locked="0"/>
    </xf>
  </cellXfs>
  <cellStyles count="65">
    <cellStyle name="Comma" xfId="64" builtinId="3"/>
    <cellStyle name="Comma 2" xfId="5"/>
    <cellStyle name="Comma 2 2" xfId="6"/>
    <cellStyle name="Comma 3" xfId="7"/>
    <cellStyle name="Comma 3 2" xfId="8"/>
    <cellStyle name="Comma 3 3" xfId="47"/>
    <cellStyle name="Comma 3 4" xfId="4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omma 9" xfId="49"/>
    <cellStyle name="Currency 2" xfId="22"/>
    <cellStyle name="Currency 2 2" xfId="23"/>
    <cellStyle name="Currency 2 2 2" xfId="24"/>
    <cellStyle name="Currency 2 3" xfId="25"/>
    <cellStyle name="Currency 3" xfId="50"/>
    <cellStyle name="Currency 3 2" xfId="51"/>
    <cellStyle name="Heading 4 2" xfId="4"/>
    <cellStyle name="Hyperlink" xfId="2" builtinId="8"/>
    <cellStyle name="Normal" xfId="0" builtinId="0"/>
    <cellStyle name="Normal 2" xfId="3"/>
    <cellStyle name="Normal 2 2" xfId="26"/>
    <cellStyle name="Normal 2 2 2" xfId="27"/>
    <cellStyle name="Normal 2 2 3" xfId="28"/>
    <cellStyle name="Normal 2 2 4" xfId="52"/>
    <cellStyle name="Normal 2 2 5" xfId="53"/>
    <cellStyle name="Normal 2 2 6" xfId="54"/>
    <cellStyle name="Normal 2 3" xfId="29"/>
    <cellStyle name="Normal 2 4" xfId="30"/>
    <cellStyle name="Normal 2 5" xfId="55"/>
    <cellStyle name="Normal 2 6" xfId="56"/>
    <cellStyle name="Normal 3" xfId="31"/>
    <cellStyle name="Normal 3 2" xfId="32"/>
    <cellStyle name="Normal 3 3" xfId="57"/>
    <cellStyle name="Normal 4" xfId="33"/>
    <cellStyle name="Normal 4 2" xfId="34"/>
    <cellStyle name="Normal 4 3" xfId="35"/>
    <cellStyle name="Normal 4 4" xfId="58"/>
    <cellStyle name="Normal 4 5" xfId="59"/>
    <cellStyle name="Normal 4 6" xfId="60"/>
    <cellStyle name="Normal 5" xfId="36"/>
    <cellStyle name="Normal 5 2" xfId="61"/>
    <cellStyle name="Normal 5 3" xfId="62"/>
    <cellStyle name="Normal 5 4" xfId="63"/>
    <cellStyle name="Normal 6" xfId="37"/>
    <cellStyle name="Normal 7" xfId="46"/>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10">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relativeIndent="0" justifyLastLine="0" shrinkToFit="0" readingOrder="0"/>
      <protection locked="0" hidden="0"/>
    </dxf>
    <dxf>
      <fill>
        <patternFill>
          <bgColor rgb="FFFFC7CE"/>
        </patternFill>
      </fill>
    </dxf>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relativeIndent="0" justifyLastLine="0" shrinkToFit="0" readingOrder="0"/>
      <protection locked="1" hidden="0"/>
    </dxf>
    <dxf>
      <font>
        <b val="0"/>
        <i val="0"/>
        <strike val="0"/>
        <condense val="0"/>
        <extend val="0"/>
        <outline val="0"/>
        <shadow val="0"/>
        <u val="none"/>
        <vertAlign val="baseline"/>
        <sz val="11"/>
        <color theme="4"/>
        <name val="Calibri"/>
        <scheme val="minor"/>
      </font>
      <fill>
        <patternFill patternType="solid">
          <fgColor indexed="64"/>
          <bgColor theme="6" tint="0.59999389629810485"/>
        </patternFill>
      </fill>
      <alignment horizontal="left" vertical="bottom" textRotation="0" wrapText="0" relativeIndent="0" justifyLastLine="0" shrinkToFit="0" readingOrder="0"/>
      <protection locked="1" hidden="0"/>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 Jul</a:t>
          </a:r>
          <a:r>
            <a:rPr lang="en-GB" sz="1400" b="1" i="0" u="none" strike="noStrike" baseline="0">
              <a:solidFill>
                <a:schemeClr val="tx2">
                  <a:lumMod val="75000"/>
                </a:schemeClr>
              </a:solidFill>
              <a:effectLst/>
              <a:latin typeface="+mn-lt"/>
              <a:ea typeface="+mn-ea"/>
              <a:cs typeface="+mn-cs"/>
            </a:rPr>
            <a:t>y </a:t>
          </a:r>
          <a:r>
            <a:rPr lang="en-GB" sz="1400" b="1" i="0" u="none" strike="noStrike">
              <a:solidFill>
                <a:schemeClr val="tx2">
                  <a:lumMod val="75000"/>
                </a:schemeClr>
              </a:solidFill>
              <a:effectLst/>
              <a:latin typeface="+mn-lt"/>
              <a:ea typeface="+mn-ea"/>
              <a:cs typeface="+mn-cs"/>
            </a:rPr>
            <a:t>2015</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indent="-228600">
            <a:lnSpc>
              <a:spcPct val="125000"/>
            </a:lnSpc>
            <a:buFont typeface="+mj-lt"/>
            <a:buAutoNum type="arabicPeriod"/>
          </a:pPr>
          <a:r>
            <a:rPr lang="en-GB" sz="1100" b="0" i="0" u="none" strike="noStrike">
              <a:solidFill>
                <a:schemeClr val="dk1"/>
              </a:solidFill>
              <a:effectLst/>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lang="en-GB" sz="1400"/>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Participating lenders for the GB mortgage lending element are: </a:t>
          </a:r>
          <a:r>
            <a:rPr lang="en-GB" sz="1100" b="1">
              <a:solidFill>
                <a:schemeClr val="dk1"/>
              </a:solidFill>
              <a:effectLst/>
              <a:latin typeface="+mn-lt"/>
              <a:ea typeface="+mn-ea"/>
              <a:cs typeface="+mn-cs"/>
            </a:rPr>
            <a:t>Barclays, Lloyds Banking Group, HSBC, RBS, Santander UK, Clydesdale &amp; Yorkshire Banks and Nationwide Building Society</a:t>
          </a:r>
          <a:r>
            <a:rPr lang="en-GB" sz="1100" b="0">
              <a:solidFill>
                <a:schemeClr val="dk1"/>
              </a:solidFill>
              <a:effectLst/>
              <a:latin typeface="+mn-lt"/>
              <a:ea typeface="+mn-ea"/>
              <a:cs typeface="+mn-cs"/>
            </a:rPr>
            <a:t>.  With effect from Q1 2014 TSB is no longer included.   </a:t>
          </a:r>
          <a:r>
            <a:rPr lang="en-GB" sz="1100">
              <a:solidFill>
                <a:schemeClr val="dk1"/>
              </a:solidFill>
              <a:effectLst/>
              <a:latin typeface="+mn-lt"/>
              <a:ea typeface="+mn-ea"/>
              <a:cs typeface="+mn-cs"/>
            </a:rPr>
            <a:t>Collectively, these institutions account for about 70% of total mortgage lending.</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GB" sz="1100" baseline="0">
              <a:solidFill>
                <a:schemeClr val="dk1"/>
              </a:solidFill>
              <a:effectLst/>
              <a:latin typeface="+mn-lt"/>
              <a:ea typeface="+mn-ea"/>
              <a:cs typeface="+mn-cs"/>
            </a:rPr>
            <a:t> Northern Ireland.   Participating lenders for the NI mortgage lending element are: </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Barclays, Lloyds Banking Group, HSBC, RBS, Santander UK, Nationwide Building Society, Allied Irish Bank, Bank of</a:t>
          </a:r>
          <a:r>
            <a:rPr lang="en-GB" sz="1100" b="1" baseline="0">
              <a:solidFill>
                <a:schemeClr val="dk1"/>
              </a:solidFill>
              <a:effectLst/>
              <a:latin typeface="+mn-lt"/>
              <a:ea typeface="+mn-ea"/>
              <a:cs typeface="+mn-cs"/>
            </a:rPr>
            <a:t> Ireland, Danske Bank, and Ulster Bank. </a:t>
          </a:r>
          <a:r>
            <a:rPr lang="en-GB" sz="1100" b="0" baseline="0">
              <a:solidFill>
                <a:schemeClr val="dk1"/>
              </a:solidFill>
              <a:effectLst/>
              <a:latin typeface="+mn-lt"/>
              <a:ea typeface="+mn-ea"/>
              <a:cs typeface="+mn-cs"/>
            </a:rPr>
            <a:t>Unlike the GB exercise these lenders are not yet reporting the individual postcode sector breakdown in Northern Ireland.</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baseline="0">
              <a:solidFill>
                <a:schemeClr val="dk1"/>
              </a:solidFill>
              <a:effectLst/>
              <a:latin typeface="+mn-lt"/>
              <a:ea typeface="+mn-ea"/>
              <a:cs typeface="+mn-cs"/>
            </a:rPr>
            <a:t>Data for Northern Ireland has been presented separately due to the different mix of  firms included in this part of the exercise.</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Clydesdale Bank &amp; Yorkshire Bank have no material mortgage lending in Northern Ireland  and are therefore not included in this part of the exercise.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All the figures shown in this Excel file are aggregate figures.  Participating lenders publish comparable GB figures for their own businesses separately, accessible via lenders' respective websites. </a:t>
          </a:r>
          <a:r>
            <a:rPr lang="en-GB" sz="1100" baseline="0">
              <a:solidFill>
                <a:schemeClr val="dk1"/>
              </a:solidFill>
              <a:effectLst/>
              <a:latin typeface="+mn-lt"/>
              <a:ea typeface="+mn-ea"/>
              <a:cs typeface="+mn-cs"/>
            </a:rPr>
            <a:t>  Detailed postcode sector figures for Northern Ireland are only published in aggregate, individual lenders publish the total balances outstanding in Northern Ireland but not the detailed postcode sector breakdown.</a:t>
          </a:r>
          <a:endParaRPr lang="en-GB" sz="1100">
            <a:solidFill>
              <a:schemeClr val="dk1"/>
            </a:solidFill>
            <a:effectLst/>
            <a:latin typeface="+mn-lt"/>
            <a:ea typeface="+mn-ea"/>
            <a:cs typeface="+mn-cs"/>
          </a:endParaRP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The figures show the sterling equivalent value of outstanding balances (in all currencies) that have been advanced to, and drawn down by, borrowers.</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Figures are reported using the </a:t>
          </a:r>
          <a:r>
            <a:rPr lang="en-GB" sz="1100" b="1" i="0" u="none" strike="noStrike">
              <a:solidFill>
                <a:schemeClr val="dk1"/>
              </a:solidFill>
              <a:effectLst/>
              <a:latin typeface="+mn-lt"/>
              <a:ea typeface="+mn-ea"/>
              <a:cs typeface="+mn-cs"/>
            </a:rPr>
            <a:t>Royal Mail's sector postcode classification</a:t>
          </a:r>
          <a:r>
            <a:rPr lang="en-GB" sz="1100" b="0" i="0" u="none" strike="noStrike">
              <a:solidFill>
                <a:schemeClr val="dk1"/>
              </a:solidFill>
              <a:effectLst/>
              <a:latin typeface="+mn-lt"/>
              <a:ea typeface="+mn-ea"/>
              <a:cs typeface="+mn-cs"/>
            </a:rPr>
            <a:t>, as maintained periodically by the Office for National Statistics.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Great Britain currently has about 1.8 million full postcodes, 11,000 sector postcodes, 3,000 districts and 120 postal areas.</a:t>
          </a:r>
          <a:r>
            <a:rPr lang="en-GB"/>
            <a:t>   In additiom</a:t>
          </a:r>
          <a:r>
            <a:rPr lang="en-GB" baseline="0"/>
            <a:t>n there are around 270 postcode sectors in Northern Ireland.</a:t>
          </a:r>
          <a:endParaRPr lang="en-GB"/>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Reporting is restricted to those </a:t>
          </a:r>
          <a:r>
            <a:rPr lang="en-GB" sz="1100" b="1" i="0" u="none" strike="noStrike">
              <a:solidFill>
                <a:schemeClr val="dk1"/>
              </a:solidFill>
              <a:effectLst/>
              <a:latin typeface="+mn-lt"/>
              <a:ea typeface="+mn-ea"/>
              <a:cs typeface="+mn-cs"/>
            </a:rPr>
            <a:t>sector postcodes which are valid and live</a:t>
          </a:r>
          <a:r>
            <a:rPr lang="en-GB" sz="1100" b="0" i="0" u="none" strike="noStrike">
              <a:solidFill>
                <a:schemeClr val="dk1"/>
              </a:solidFill>
              <a:effectLst/>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Mortgage figures are based on Bank of England reporting classifications, and will include </a:t>
          </a:r>
          <a:r>
            <a:rPr lang="en-GB" sz="1100" b="1" i="0" u="none" strike="noStrike">
              <a:solidFill>
                <a:schemeClr val="dk1"/>
              </a:solidFill>
              <a:effectLst/>
              <a:latin typeface="+mn-lt"/>
              <a:ea typeface="+mn-ea"/>
              <a:cs typeface="+mn-cs"/>
            </a:rPr>
            <a:t>most buy to let activity, as well as borrowing by home-owners</a:t>
          </a:r>
          <a:r>
            <a:rPr lang="en-GB" sz="1100" b="0" i="0" u="none" strike="noStrike">
              <a:solidFill>
                <a:schemeClr val="dk1"/>
              </a:solidFill>
              <a:effectLst/>
              <a:latin typeface="+mn-lt"/>
              <a:ea typeface="+mn-ea"/>
              <a:cs typeface="+mn-cs"/>
            </a:rPr>
            <a:t>.</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Participating lenders together represent about </a:t>
          </a:r>
          <a:r>
            <a:rPr lang="en-GB" sz="1100" b="1" i="0" u="none" strike="noStrike">
              <a:solidFill>
                <a:schemeClr val="dk1"/>
              </a:solidFill>
              <a:effectLst/>
              <a:latin typeface="+mn-lt"/>
              <a:ea typeface="+mn-ea"/>
              <a:cs typeface="+mn-cs"/>
            </a:rPr>
            <a:t>73% of the total national residential mortgage market</a:t>
          </a:r>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More than </a:t>
          </a:r>
          <a:r>
            <a:rPr lang="en-GB" sz="1100" b="1" i="0" u="none" strike="noStrike">
              <a:solidFill>
                <a:schemeClr val="dk1"/>
              </a:solidFill>
              <a:effectLst/>
              <a:latin typeface="+mn-lt"/>
              <a:ea typeface="+mn-ea"/>
              <a:cs typeface="+mn-cs"/>
            </a:rPr>
            <a:t>1,500 GB sector postcodes </a:t>
          </a:r>
          <a:r>
            <a:rPr lang="en-GB" sz="1100" b="0" i="0" u="none" strike="noStrike">
              <a:solidFill>
                <a:schemeClr val="dk1"/>
              </a:solidFill>
              <a:effectLst/>
              <a:latin typeface="+mn-lt"/>
              <a:ea typeface="+mn-ea"/>
              <a:cs typeface="+mn-cs"/>
            </a:rPr>
            <a:t>are "non-geographic' in nature and used solely for mail routing purposes.  As they do not reflect where people live, they are not relevant for </a:t>
          </a:r>
          <a:r>
            <a:rPr lang="en-GB" b="0"/>
            <a:t> </a:t>
          </a:r>
          <a:r>
            <a:rPr lang="en-GB" sz="1100" b="0" i="0" u="none" strike="noStrike">
              <a:solidFill>
                <a:schemeClr val="dk1"/>
              </a:solidFill>
              <a:effectLst/>
              <a:latin typeface="+mn-lt"/>
              <a:ea typeface="+mn-ea"/>
              <a:cs typeface="+mn-cs"/>
            </a:rPr>
            <a:t>mortgage lending.</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indent="-228600">
            <a:lnSpc>
              <a:spcPts val="1500"/>
            </a:lnSpc>
            <a:buFont typeface="+mj-lt"/>
            <a:buAutoNum type="arabicPeriod" startAt="11"/>
          </a:pPr>
          <a:r>
            <a:rPr lang="en-GB" sz="1100">
              <a:solidFill>
                <a:schemeClr val="dk1"/>
              </a:solidFill>
              <a:effectLst/>
              <a:latin typeface="+mn-lt"/>
              <a:ea typeface="+mn-ea"/>
              <a:cs typeface="+mn-cs"/>
            </a:rPr>
            <a:t>Stock levels are not equivalent to current demand nor new borrowing. They will comprise borrowing agreements made in the past, new agreements, repayments and borrowing written off.</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indent="-228600">
            <a:lnSpc>
              <a:spcPts val="1500"/>
            </a:lnSpc>
            <a:buFont typeface="+mj-lt"/>
            <a:buAutoNum type="arabicPeriod" startAt="12"/>
          </a:pPr>
          <a:r>
            <a:rPr lang="en-GB" sz="1100">
              <a:solidFill>
                <a:schemeClr val="dk1"/>
              </a:solidFill>
              <a:effectLst/>
              <a:latin typeface="+mn-lt"/>
              <a:ea typeface="+mn-ea"/>
              <a:cs typeface="+mn-cs"/>
            </a:rPr>
            <a:t>Lenders report on three separate business streams: SMEs, residential mortgages and unsecured personal loans.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All figures reflect the total amount of borrowing outstanding on customer accounts. This figure is likely to fluctuate over time for a number of reasons including the following:</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new borrowing agreements are entered into</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customers repay borrowing in part or in full</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existing agreements mature</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move location</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into or out of alternative finance products</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419098</xdr:colOff>
      <xdr:row>51</xdr:row>
      <xdr:rowOff>19050</xdr:rowOff>
    </xdr:from>
    <xdr:to>
      <xdr:col>4</xdr:col>
      <xdr:colOff>657224</xdr:colOff>
      <xdr:row>54</xdr:row>
      <xdr:rowOff>139366</xdr:rowOff>
    </xdr:to>
    <xdr:pic>
      <xdr:nvPicPr>
        <xdr:cNvPr id="3" name="Picture 2" descr="Postcode lending notes to editors ima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098" y="9734550"/>
          <a:ext cx="4038601" cy="691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ML%20RETURNS/Postcode%20reporting/Lender%20Outputs/2014%20Q3/Detailed/Publishable/Aggregate%20Postcode%20data%20output2014Q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nske%20Postcode%20data%20output2014Q4%20publish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NI"/>
    </sheetNames>
    <sheetDataSet>
      <sheetData sheetId="0" refreshError="1"/>
      <sheetData sheetId="1">
        <row r="7">
          <cell r="G7" t="str">
            <v>BT100</v>
          </cell>
          <cell r="I7">
            <v>5</v>
          </cell>
          <cell r="J7">
            <v>5</v>
          </cell>
          <cell r="K7" t="str">
            <v>BT10</v>
          </cell>
          <cell r="L7" t="str">
            <v>0</v>
          </cell>
        </row>
        <row r="9">
          <cell r="A9" t="str">
            <v>BT10 0</v>
          </cell>
          <cell r="G9" t="str">
            <v>BT</v>
          </cell>
          <cell r="I9" t="str">
            <v>BT10</v>
          </cell>
        </row>
      </sheetData>
      <sheetData sheetId="2" refreshError="1"/>
    </sheetDataSet>
  </externalBook>
</externalLink>
</file>

<file path=xl/tables/table1.xml><?xml version="1.0" encoding="utf-8"?>
<table xmlns="http://schemas.openxmlformats.org/spreadsheetml/2006/main" id="1" name="lkupTotals" displayName="lkupTotals" ref="G2:I243" totalsRowShown="0">
  <autoFilter ref="G2:I243"/>
  <tableColumns count="3">
    <tableColumn id="1" name="Postcode:" dataDxfId="8"/>
    <tableColumn id="2" name="Sum of borrowing (£)" dataDxfId="0" dataCellStyle="Comma"/>
    <tableColumn id="3" name="Publishable?" dataDxfId="7"/>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43"/>
  <sheetViews>
    <sheetView topLeftCell="A205" workbookViewId="0">
      <selection activeCell="I243" sqref="I243"/>
    </sheetView>
  </sheetViews>
  <sheetFormatPr defaultRowHeight="14.25" x14ac:dyDescent="0.2"/>
  <cols>
    <col min="1" max="1" width="11.5" style="40" bestFit="1" customWidth="1"/>
    <col min="2" max="2" width="12.375" style="40" bestFit="1" customWidth="1"/>
    <col min="7" max="7" width="11.75" bestFit="1" customWidth="1"/>
    <col min="8" max="8" width="21.75" bestFit="1" customWidth="1"/>
    <col min="9" max="9" width="12.75" customWidth="1"/>
  </cols>
  <sheetData>
    <row r="1" spans="1:9" ht="15" x14ac:dyDescent="0.25">
      <c r="A1" s="41"/>
      <c r="B1" s="41"/>
      <c r="G1" s="51" t="str">
        <f>"Copy from 'Postcode_Lending_Q" &amp; MONTH(QuarterEnd)/3 &amp; "_" &amp;YEAR(QuarterEnd) &amp; "_Mortgages_NI.xlsx'"</f>
        <v>Copy from 'Postcode_Lending_Q4_2015_Mortgages_NI.xlsx'</v>
      </c>
    </row>
    <row r="2" spans="1:9" ht="15" x14ac:dyDescent="0.25">
      <c r="A2" s="42" t="s">
        <v>272</v>
      </c>
      <c r="B2" s="43">
        <v>42369</v>
      </c>
      <c r="G2" s="47" t="s">
        <v>294</v>
      </c>
      <c r="H2" s="47" t="s">
        <v>289</v>
      </c>
      <c r="I2" s="49" t="s">
        <v>295</v>
      </c>
    </row>
    <row r="3" spans="1:9" ht="15" x14ac:dyDescent="0.25">
      <c r="A3" s="42" t="s">
        <v>273</v>
      </c>
      <c r="B3" s="44" t="s">
        <v>274</v>
      </c>
      <c r="G3" s="48" t="s">
        <v>187</v>
      </c>
      <c r="H3" s="52">
        <v>154723.04999999999</v>
      </c>
      <c r="I3" s="50" t="s">
        <v>296</v>
      </c>
    </row>
    <row r="4" spans="1:9" ht="15" x14ac:dyDescent="0.25">
      <c r="A4" s="41"/>
      <c r="B4" s="41"/>
      <c r="G4" s="48" t="s">
        <v>188</v>
      </c>
      <c r="H4" s="52">
        <v>88312.75</v>
      </c>
      <c r="I4" s="50" t="s">
        <v>296</v>
      </c>
    </row>
    <row r="5" spans="1:9" ht="15" x14ac:dyDescent="0.25">
      <c r="A5" s="41"/>
      <c r="B5" s="41"/>
      <c r="G5" s="48" t="s">
        <v>189</v>
      </c>
      <c r="H5" s="52">
        <v>320185.81000000006</v>
      </c>
      <c r="I5" s="50" t="s">
        <v>296</v>
      </c>
    </row>
    <row r="6" spans="1:9" ht="15" x14ac:dyDescent="0.25">
      <c r="A6" s="41"/>
      <c r="B6" s="41"/>
      <c r="G6" s="48" t="s">
        <v>190</v>
      </c>
      <c r="H6" s="52">
        <v>804759.33000000007</v>
      </c>
      <c r="I6" s="50" t="s">
        <v>296</v>
      </c>
    </row>
    <row r="7" spans="1:9" ht="15" x14ac:dyDescent="0.25">
      <c r="G7" s="48" t="s">
        <v>192</v>
      </c>
      <c r="H7" s="52">
        <v>125541.84000000001</v>
      </c>
      <c r="I7" s="50" t="s">
        <v>296</v>
      </c>
    </row>
    <row r="8" spans="1:9" ht="15" x14ac:dyDescent="0.25">
      <c r="G8" s="48" t="s">
        <v>201</v>
      </c>
      <c r="H8" s="52">
        <v>75659.460000000006</v>
      </c>
      <c r="I8" s="50" t="s">
        <v>296</v>
      </c>
    </row>
    <row r="9" spans="1:9" ht="15" x14ac:dyDescent="0.25">
      <c r="G9" s="48" t="s">
        <v>204</v>
      </c>
      <c r="H9" s="52">
        <v>576135.78</v>
      </c>
      <c r="I9" s="50" t="s">
        <v>296</v>
      </c>
    </row>
    <row r="10" spans="1:9" ht="15" x14ac:dyDescent="0.25">
      <c r="G10" s="48" t="s">
        <v>163</v>
      </c>
      <c r="H10" s="52">
        <v>3981221.3399999994</v>
      </c>
      <c r="I10" s="50" t="s">
        <v>297</v>
      </c>
    </row>
    <row r="11" spans="1:9" ht="15" x14ac:dyDescent="0.25">
      <c r="G11" s="48" t="s">
        <v>52</v>
      </c>
      <c r="H11" s="52">
        <v>16602846.750000006</v>
      </c>
      <c r="I11" s="50" t="s">
        <v>297</v>
      </c>
    </row>
    <row r="12" spans="1:9" ht="15" x14ac:dyDescent="0.25">
      <c r="G12" s="48" t="s">
        <v>53</v>
      </c>
      <c r="H12" s="52">
        <v>12934704.729999999</v>
      </c>
      <c r="I12" s="50" t="s">
        <v>297</v>
      </c>
    </row>
    <row r="13" spans="1:9" ht="15" x14ac:dyDescent="0.25">
      <c r="G13" s="48" t="s">
        <v>222</v>
      </c>
      <c r="H13" s="52">
        <v>1112400.4300000004</v>
      </c>
      <c r="I13" s="50" t="s">
        <v>297</v>
      </c>
    </row>
    <row r="14" spans="1:9" ht="15" x14ac:dyDescent="0.25">
      <c r="G14" s="48" t="s">
        <v>169</v>
      </c>
      <c r="H14" s="52">
        <v>7608804.2699999949</v>
      </c>
      <c r="I14" s="50" t="s">
        <v>297</v>
      </c>
    </row>
    <row r="15" spans="1:9" ht="15" x14ac:dyDescent="0.25">
      <c r="G15" s="48" t="s">
        <v>78</v>
      </c>
      <c r="H15" s="52">
        <v>18956855.339999996</v>
      </c>
      <c r="I15" s="50" t="s">
        <v>297</v>
      </c>
    </row>
    <row r="16" spans="1:9" ht="15" x14ac:dyDescent="0.25">
      <c r="G16" s="48" t="s">
        <v>79</v>
      </c>
      <c r="H16" s="52">
        <v>16118604.840000009</v>
      </c>
      <c r="I16" s="50" t="s">
        <v>297</v>
      </c>
    </row>
    <row r="17" spans="7:9" ht="15" x14ac:dyDescent="0.25">
      <c r="G17" s="48" t="s">
        <v>171</v>
      </c>
      <c r="H17" s="52">
        <v>14680119.369999999</v>
      </c>
      <c r="I17" s="50" t="s">
        <v>297</v>
      </c>
    </row>
    <row r="18" spans="7:9" ht="15" x14ac:dyDescent="0.25">
      <c r="G18" s="48" t="s">
        <v>90</v>
      </c>
      <c r="H18" s="52">
        <v>3024409.870000001</v>
      </c>
      <c r="I18" s="50" t="s">
        <v>297</v>
      </c>
    </row>
    <row r="19" spans="7:9" ht="15" x14ac:dyDescent="0.25">
      <c r="G19" s="48" t="s">
        <v>91</v>
      </c>
      <c r="H19" s="52">
        <v>11823279.179999992</v>
      </c>
      <c r="I19" s="50" t="s">
        <v>297</v>
      </c>
    </row>
    <row r="20" spans="7:9" ht="15" x14ac:dyDescent="0.25">
      <c r="G20" s="48" t="s">
        <v>173</v>
      </c>
      <c r="H20" s="52">
        <v>1283796.3400000001</v>
      </c>
      <c r="I20" s="50" t="s">
        <v>297</v>
      </c>
    </row>
    <row r="21" spans="7:9" ht="15" x14ac:dyDescent="0.25">
      <c r="G21" s="48" t="s">
        <v>174</v>
      </c>
      <c r="H21" s="52">
        <v>1743136.7799999998</v>
      </c>
      <c r="I21" s="50" t="s">
        <v>297</v>
      </c>
    </row>
    <row r="22" spans="7:9" ht="15" x14ac:dyDescent="0.25">
      <c r="G22" s="48" t="s">
        <v>175</v>
      </c>
      <c r="H22" s="52">
        <v>8539379.5299999975</v>
      </c>
      <c r="I22" s="50" t="s">
        <v>297</v>
      </c>
    </row>
    <row r="23" spans="7:9" ht="15" x14ac:dyDescent="0.25">
      <c r="G23" s="48" t="s">
        <v>115</v>
      </c>
      <c r="H23" s="52">
        <v>18174527.350000001</v>
      </c>
      <c r="I23" s="50" t="s">
        <v>297</v>
      </c>
    </row>
    <row r="24" spans="7:9" ht="15" x14ac:dyDescent="0.25">
      <c r="G24" s="48" t="s">
        <v>116</v>
      </c>
      <c r="H24" s="52">
        <v>8336223.9099999974</v>
      </c>
      <c r="I24" s="50" t="s">
        <v>297</v>
      </c>
    </row>
    <row r="25" spans="7:9" ht="15" x14ac:dyDescent="0.25">
      <c r="G25" s="48" t="s">
        <v>117</v>
      </c>
      <c r="H25" s="52">
        <v>17569716.380000003</v>
      </c>
      <c r="I25" s="50" t="s">
        <v>297</v>
      </c>
    </row>
    <row r="26" spans="7:9" ht="15" x14ac:dyDescent="0.25">
      <c r="G26" s="48" t="s">
        <v>245</v>
      </c>
      <c r="H26" s="52">
        <v>24635231.789999995</v>
      </c>
      <c r="I26" s="50" t="s">
        <v>297</v>
      </c>
    </row>
    <row r="27" spans="7:9" ht="15" x14ac:dyDescent="0.25">
      <c r="G27" s="48" t="s">
        <v>122</v>
      </c>
      <c r="H27" s="52">
        <v>26306717.809999984</v>
      </c>
      <c r="I27" s="50" t="s">
        <v>297</v>
      </c>
    </row>
    <row r="28" spans="7:9" ht="15" x14ac:dyDescent="0.25">
      <c r="G28" s="48" t="s">
        <v>185</v>
      </c>
      <c r="H28" s="52">
        <v>5165940.6100000013</v>
      </c>
      <c r="I28" s="50" t="s">
        <v>297</v>
      </c>
    </row>
    <row r="29" spans="7:9" ht="15" x14ac:dyDescent="0.25">
      <c r="G29" s="48" t="s">
        <v>299</v>
      </c>
      <c r="H29" s="52">
        <v>187088.89</v>
      </c>
      <c r="I29" s="50" t="s">
        <v>296</v>
      </c>
    </row>
    <row r="30" spans="7:9" ht="15" x14ac:dyDescent="0.25">
      <c r="G30" s="48" t="s">
        <v>142</v>
      </c>
      <c r="H30" s="52">
        <v>11671188.869999999</v>
      </c>
      <c r="I30" s="50" t="s">
        <v>297</v>
      </c>
    </row>
    <row r="31" spans="7:9" ht="15" x14ac:dyDescent="0.25">
      <c r="G31" s="48" t="s">
        <v>143</v>
      </c>
      <c r="H31" s="52">
        <v>3916799.2000000016</v>
      </c>
      <c r="I31" s="50" t="s">
        <v>297</v>
      </c>
    </row>
    <row r="32" spans="7:9" ht="15" x14ac:dyDescent="0.25">
      <c r="G32" s="48" t="s">
        <v>7</v>
      </c>
      <c r="H32" s="52">
        <v>3575369.35</v>
      </c>
      <c r="I32" s="50" t="s">
        <v>297</v>
      </c>
    </row>
    <row r="33" spans="7:9" ht="15" x14ac:dyDescent="0.25">
      <c r="G33" s="48" t="s">
        <v>195</v>
      </c>
      <c r="H33" s="52">
        <v>364622.78999999992</v>
      </c>
      <c r="I33" s="50" t="s">
        <v>296</v>
      </c>
    </row>
    <row r="34" spans="7:9" ht="15" x14ac:dyDescent="0.25">
      <c r="G34" s="48" t="s">
        <v>144</v>
      </c>
      <c r="H34" s="52">
        <v>427950.25000000006</v>
      </c>
      <c r="I34" s="50" t="s">
        <v>296</v>
      </c>
    </row>
    <row r="35" spans="7:9" ht="15" x14ac:dyDescent="0.25">
      <c r="G35" s="48" t="s">
        <v>196</v>
      </c>
      <c r="H35" s="52">
        <v>912654.94000000029</v>
      </c>
      <c r="I35" s="50" t="s">
        <v>297</v>
      </c>
    </row>
    <row r="36" spans="7:9" ht="15" x14ac:dyDescent="0.25">
      <c r="G36" s="48" t="s">
        <v>145</v>
      </c>
      <c r="H36" s="52">
        <v>1114395.4000000001</v>
      </c>
      <c r="I36" s="50" t="s">
        <v>297</v>
      </c>
    </row>
    <row r="37" spans="7:9" ht="15" x14ac:dyDescent="0.25">
      <c r="G37" s="48" t="s">
        <v>146</v>
      </c>
      <c r="H37" s="52">
        <v>437991.56</v>
      </c>
      <c r="I37" s="50" t="s">
        <v>297</v>
      </c>
    </row>
    <row r="38" spans="7:9" ht="15" x14ac:dyDescent="0.25">
      <c r="G38" s="48" t="s">
        <v>147</v>
      </c>
      <c r="H38" s="52">
        <v>606531.75</v>
      </c>
      <c r="I38" s="50" t="s">
        <v>297</v>
      </c>
    </row>
    <row r="39" spans="7:9" ht="15" x14ac:dyDescent="0.25">
      <c r="G39" s="48" t="s">
        <v>148</v>
      </c>
      <c r="H39" s="52">
        <v>4066534.1399999983</v>
      </c>
      <c r="I39" s="50" t="s">
        <v>297</v>
      </c>
    </row>
    <row r="40" spans="7:9" ht="15" x14ac:dyDescent="0.25">
      <c r="G40" s="48" t="s">
        <v>149</v>
      </c>
      <c r="H40" s="52">
        <v>4222072.8400000008</v>
      </c>
      <c r="I40" s="50" t="s">
        <v>297</v>
      </c>
    </row>
    <row r="41" spans="7:9" ht="15" x14ac:dyDescent="0.25">
      <c r="G41" s="48" t="s">
        <v>197</v>
      </c>
      <c r="H41" s="52">
        <v>2450448.5699999994</v>
      </c>
      <c r="I41" s="50" t="s">
        <v>297</v>
      </c>
    </row>
    <row r="42" spans="7:9" ht="15" x14ac:dyDescent="0.25">
      <c r="G42" s="48" t="s">
        <v>8</v>
      </c>
      <c r="H42" s="52">
        <v>4108172.629999998</v>
      </c>
      <c r="I42" s="50" t="s">
        <v>297</v>
      </c>
    </row>
    <row r="43" spans="7:9" ht="15" x14ac:dyDescent="0.25">
      <c r="G43" s="48" t="s">
        <v>198</v>
      </c>
      <c r="H43" s="52">
        <v>172390.75</v>
      </c>
      <c r="I43" s="50" t="s">
        <v>296</v>
      </c>
    </row>
    <row r="44" spans="7:9" ht="15" x14ac:dyDescent="0.25">
      <c r="G44" s="48" t="s">
        <v>9</v>
      </c>
      <c r="H44" s="52">
        <v>722774.48</v>
      </c>
      <c r="I44" s="50" t="s">
        <v>297</v>
      </c>
    </row>
    <row r="45" spans="7:9" ht="15" x14ac:dyDescent="0.25">
      <c r="G45" s="48" t="s">
        <v>150</v>
      </c>
      <c r="H45" s="52">
        <v>2372273.1700000004</v>
      </c>
      <c r="I45" s="50" t="s">
        <v>297</v>
      </c>
    </row>
    <row r="46" spans="7:9" ht="15" x14ac:dyDescent="0.25">
      <c r="G46" s="48" t="s">
        <v>10</v>
      </c>
      <c r="H46" s="52">
        <v>4794201.3900000006</v>
      </c>
      <c r="I46" s="50" t="s">
        <v>297</v>
      </c>
    </row>
    <row r="47" spans="7:9" ht="15" x14ac:dyDescent="0.25">
      <c r="G47" s="48" t="s">
        <v>11</v>
      </c>
      <c r="H47" s="52">
        <v>4685120.01</v>
      </c>
      <c r="I47" s="50" t="s">
        <v>297</v>
      </c>
    </row>
    <row r="48" spans="7:9" ht="15" x14ac:dyDescent="0.25">
      <c r="G48" s="48" t="s">
        <v>151</v>
      </c>
      <c r="H48" s="52">
        <v>14197030.940000001</v>
      </c>
      <c r="I48" s="50" t="s">
        <v>297</v>
      </c>
    </row>
    <row r="49" spans="7:9" ht="15" x14ac:dyDescent="0.25">
      <c r="G49" s="48" t="s">
        <v>12</v>
      </c>
      <c r="H49" s="52">
        <v>5360232.1799999988</v>
      </c>
      <c r="I49" s="50" t="s">
        <v>297</v>
      </c>
    </row>
    <row r="50" spans="7:9" ht="15" x14ac:dyDescent="0.25">
      <c r="G50" s="48" t="s">
        <v>290</v>
      </c>
      <c r="H50" s="52">
        <v>118582.05</v>
      </c>
      <c r="I50" s="50" t="s">
        <v>296</v>
      </c>
    </row>
    <row r="51" spans="7:9" ht="15" x14ac:dyDescent="0.25">
      <c r="G51" s="48" t="s">
        <v>13</v>
      </c>
      <c r="H51" s="52">
        <v>9640536.9800000023</v>
      </c>
      <c r="I51" s="50" t="s">
        <v>297</v>
      </c>
    </row>
    <row r="52" spans="7:9" ht="15" x14ac:dyDescent="0.25">
      <c r="G52" s="48" t="s">
        <v>14</v>
      </c>
      <c r="H52" s="52">
        <v>10951134.290000001</v>
      </c>
      <c r="I52" s="50" t="s">
        <v>297</v>
      </c>
    </row>
    <row r="53" spans="7:9" ht="15" x14ac:dyDescent="0.25">
      <c r="G53" s="48" t="s">
        <v>15</v>
      </c>
      <c r="H53" s="52">
        <v>18188115.619999994</v>
      </c>
      <c r="I53" s="50" t="s">
        <v>297</v>
      </c>
    </row>
    <row r="54" spans="7:9" ht="15" x14ac:dyDescent="0.25">
      <c r="G54" s="48" t="s">
        <v>16</v>
      </c>
      <c r="H54" s="52">
        <v>8571278.9299999941</v>
      </c>
      <c r="I54" s="50" t="s">
        <v>297</v>
      </c>
    </row>
    <row r="55" spans="7:9" ht="15" x14ac:dyDescent="0.25">
      <c r="G55" s="48" t="s">
        <v>17</v>
      </c>
      <c r="H55" s="52">
        <v>15969329.710000005</v>
      </c>
      <c r="I55" s="50" t="s">
        <v>297</v>
      </c>
    </row>
    <row r="56" spans="7:9" ht="15" x14ac:dyDescent="0.25">
      <c r="G56" s="48" t="s">
        <v>18</v>
      </c>
      <c r="H56" s="52">
        <v>11695367.799999991</v>
      </c>
      <c r="I56" s="50" t="s">
        <v>297</v>
      </c>
    </row>
    <row r="57" spans="7:9" ht="15" x14ac:dyDescent="0.25">
      <c r="G57" s="48" t="s">
        <v>19</v>
      </c>
      <c r="H57" s="52">
        <v>12380081.020000001</v>
      </c>
      <c r="I57" s="50" t="s">
        <v>297</v>
      </c>
    </row>
    <row r="58" spans="7:9" ht="15" x14ac:dyDescent="0.25">
      <c r="G58" s="48" t="s">
        <v>20</v>
      </c>
      <c r="H58" s="52">
        <v>15237383.450000009</v>
      </c>
      <c r="I58" s="50" t="s">
        <v>297</v>
      </c>
    </row>
    <row r="59" spans="7:9" ht="15" x14ac:dyDescent="0.25">
      <c r="G59" s="48" t="s">
        <v>21</v>
      </c>
      <c r="H59" s="52">
        <v>4681615.2300000023</v>
      </c>
      <c r="I59" s="50" t="s">
        <v>297</v>
      </c>
    </row>
    <row r="60" spans="7:9" ht="15" x14ac:dyDescent="0.25">
      <c r="G60" s="48" t="s">
        <v>22</v>
      </c>
      <c r="H60" s="52">
        <v>9582691.3300000038</v>
      </c>
      <c r="I60" s="50" t="s">
        <v>297</v>
      </c>
    </row>
    <row r="61" spans="7:9" ht="15" x14ac:dyDescent="0.25">
      <c r="G61" s="48" t="s">
        <v>152</v>
      </c>
      <c r="H61" s="52">
        <v>9392119.3600000013</v>
      </c>
      <c r="I61" s="50" t="s">
        <v>297</v>
      </c>
    </row>
    <row r="62" spans="7:9" ht="15" x14ac:dyDescent="0.25">
      <c r="G62" s="48" t="s">
        <v>23</v>
      </c>
      <c r="H62" s="52">
        <v>8051460.4100000001</v>
      </c>
      <c r="I62" s="50" t="s">
        <v>297</v>
      </c>
    </row>
    <row r="63" spans="7:9" ht="15" x14ac:dyDescent="0.25">
      <c r="G63" s="48" t="s">
        <v>24</v>
      </c>
      <c r="H63" s="52">
        <v>13310647.939999999</v>
      </c>
      <c r="I63" s="50" t="s">
        <v>297</v>
      </c>
    </row>
    <row r="64" spans="7:9" ht="15" x14ac:dyDescent="0.25">
      <c r="G64" s="48" t="s">
        <v>25</v>
      </c>
      <c r="H64" s="52">
        <v>11332052.92</v>
      </c>
      <c r="I64" s="50" t="s">
        <v>297</v>
      </c>
    </row>
    <row r="65" spans="7:9" ht="15" x14ac:dyDescent="0.25">
      <c r="G65" s="48" t="s">
        <v>26</v>
      </c>
      <c r="H65" s="52">
        <v>16294726.319999997</v>
      </c>
      <c r="I65" s="50" t="s">
        <v>297</v>
      </c>
    </row>
    <row r="66" spans="7:9" ht="15" x14ac:dyDescent="0.25">
      <c r="G66" s="48" t="s">
        <v>27</v>
      </c>
      <c r="H66" s="52">
        <v>13517291.68</v>
      </c>
      <c r="I66" s="50" t="s">
        <v>297</v>
      </c>
    </row>
    <row r="67" spans="7:9" ht="15" x14ac:dyDescent="0.25">
      <c r="G67" s="48" t="s">
        <v>28</v>
      </c>
      <c r="H67" s="52">
        <v>7962858.8200000012</v>
      </c>
      <c r="I67" s="50" t="s">
        <v>297</v>
      </c>
    </row>
    <row r="68" spans="7:9" ht="15" x14ac:dyDescent="0.25">
      <c r="G68" s="48" t="s">
        <v>29</v>
      </c>
      <c r="H68" s="52">
        <v>9196059.5700000003</v>
      </c>
      <c r="I68" s="50" t="s">
        <v>297</v>
      </c>
    </row>
    <row r="69" spans="7:9" ht="15" x14ac:dyDescent="0.25">
      <c r="G69" s="48" t="s">
        <v>30</v>
      </c>
      <c r="H69" s="52">
        <v>9173316.6199999992</v>
      </c>
      <c r="I69" s="50" t="s">
        <v>297</v>
      </c>
    </row>
    <row r="70" spans="7:9" ht="15" x14ac:dyDescent="0.25">
      <c r="G70" s="48" t="s">
        <v>31</v>
      </c>
      <c r="H70" s="52">
        <v>13250168.779999994</v>
      </c>
      <c r="I70" s="50" t="s">
        <v>297</v>
      </c>
    </row>
    <row r="71" spans="7:9" ht="15" x14ac:dyDescent="0.25">
      <c r="G71" s="48" t="s">
        <v>32</v>
      </c>
      <c r="H71" s="52">
        <v>14406117.160000004</v>
      </c>
      <c r="I71" s="50" t="s">
        <v>297</v>
      </c>
    </row>
    <row r="72" spans="7:9" ht="15" x14ac:dyDescent="0.25">
      <c r="G72" s="48" t="s">
        <v>33</v>
      </c>
      <c r="H72" s="52">
        <v>5771812.509999997</v>
      </c>
      <c r="I72" s="50" t="s">
        <v>297</v>
      </c>
    </row>
    <row r="73" spans="7:9" ht="15" x14ac:dyDescent="0.25">
      <c r="G73" s="48" t="s">
        <v>34</v>
      </c>
      <c r="H73" s="52">
        <v>23180516.110000014</v>
      </c>
      <c r="I73" s="50" t="s">
        <v>297</v>
      </c>
    </row>
    <row r="74" spans="7:9" ht="15" x14ac:dyDescent="0.25">
      <c r="G74" s="48" t="s">
        <v>153</v>
      </c>
      <c r="H74" s="52">
        <v>7426177.3700000001</v>
      </c>
      <c r="I74" s="50" t="s">
        <v>297</v>
      </c>
    </row>
    <row r="75" spans="7:9" ht="15" x14ac:dyDescent="0.25">
      <c r="G75" s="48" t="s">
        <v>35</v>
      </c>
      <c r="H75" s="52">
        <v>21044500.130000014</v>
      </c>
      <c r="I75" s="50" t="s">
        <v>297</v>
      </c>
    </row>
    <row r="76" spans="7:9" ht="15" x14ac:dyDescent="0.25">
      <c r="G76" s="48" t="s">
        <v>202</v>
      </c>
      <c r="H76" s="52">
        <v>3517144.9199999995</v>
      </c>
      <c r="I76" s="50" t="s">
        <v>297</v>
      </c>
    </row>
    <row r="77" spans="7:9" ht="15" x14ac:dyDescent="0.25">
      <c r="G77" s="48" t="s">
        <v>203</v>
      </c>
      <c r="H77" s="52">
        <v>3352072.3200000022</v>
      </c>
      <c r="I77" s="50" t="s">
        <v>297</v>
      </c>
    </row>
    <row r="78" spans="7:9" ht="15" x14ac:dyDescent="0.25">
      <c r="G78" s="48" t="s">
        <v>36</v>
      </c>
      <c r="H78" s="52">
        <v>18348663.260000005</v>
      </c>
      <c r="I78" s="50" t="s">
        <v>297</v>
      </c>
    </row>
    <row r="79" spans="7:9" ht="15" x14ac:dyDescent="0.25">
      <c r="G79" s="48" t="s">
        <v>37</v>
      </c>
      <c r="H79" s="52">
        <v>21783287.429999981</v>
      </c>
      <c r="I79" s="50" t="s">
        <v>297</v>
      </c>
    </row>
    <row r="80" spans="7:9" ht="15" x14ac:dyDescent="0.25">
      <c r="G80" s="48" t="s">
        <v>291</v>
      </c>
      <c r="H80" s="52">
        <v>372632.73000000004</v>
      </c>
      <c r="I80" s="50" t="s">
        <v>296</v>
      </c>
    </row>
    <row r="81" spans="7:9" ht="15" x14ac:dyDescent="0.25">
      <c r="G81" s="48" t="s">
        <v>154</v>
      </c>
      <c r="H81" s="52">
        <v>11607140.080000004</v>
      </c>
      <c r="I81" s="50" t="s">
        <v>297</v>
      </c>
    </row>
    <row r="82" spans="7:9" ht="15" x14ac:dyDescent="0.25">
      <c r="G82" s="48" t="s">
        <v>38</v>
      </c>
      <c r="H82" s="52">
        <v>6489436.9500000011</v>
      </c>
      <c r="I82" s="50" t="s">
        <v>297</v>
      </c>
    </row>
    <row r="83" spans="7:9" ht="15" x14ac:dyDescent="0.25">
      <c r="G83" s="48" t="s">
        <v>39</v>
      </c>
      <c r="H83" s="52">
        <v>7842128.4199999981</v>
      </c>
      <c r="I83" s="50" t="s">
        <v>297</v>
      </c>
    </row>
    <row r="84" spans="7:9" ht="15" x14ac:dyDescent="0.25">
      <c r="G84" s="48" t="s">
        <v>205</v>
      </c>
      <c r="H84" s="52">
        <v>7296378.1699999971</v>
      </c>
      <c r="I84" s="50" t="s">
        <v>297</v>
      </c>
    </row>
    <row r="85" spans="7:9" ht="15" x14ac:dyDescent="0.25">
      <c r="G85" s="48" t="s">
        <v>40</v>
      </c>
      <c r="H85" s="52">
        <v>17799786.079999972</v>
      </c>
      <c r="I85" s="50" t="s">
        <v>297</v>
      </c>
    </row>
    <row r="86" spans="7:9" ht="15" x14ac:dyDescent="0.25">
      <c r="G86" s="48" t="s">
        <v>41</v>
      </c>
      <c r="H86" s="52">
        <v>8955984.6099999994</v>
      </c>
      <c r="I86" s="50" t="s">
        <v>297</v>
      </c>
    </row>
    <row r="87" spans="7:9" ht="15" x14ac:dyDescent="0.25">
      <c r="G87" s="48" t="s">
        <v>42</v>
      </c>
      <c r="H87" s="52">
        <v>10705641.769999996</v>
      </c>
      <c r="I87" s="50" t="s">
        <v>297</v>
      </c>
    </row>
    <row r="88" spans="7:9" ht="15" x14ac:dyDescent="0.25">
      <c r="G88" s="48" t="s">
        <v>43</v>
      </c>
      <c r="H88" s="52">
        <v>7735008.799999998</v>
      </c>
      <c r="I88" s="50" t="s">
        <v>297</v>
      </c>
    </row>
    <row r="89" spans="7:9" ht="15" x14ac:dyDescent="0.25">
      <c r="G89" s="48" t="s">
        <v>44</v>
      </c>
      <c r="H89" s="52">
        <v>2878667.17</v>
      </c>
      <c r="I89" s="50" t="s">
        <v>297</v>
      </c>
    </row>
    <row r="90" spans="7:9" ht="15" x14ac:dyDescent="0.25">
      <c r="G90" s="48" t="s">
        <v>206</v>
      </c>
      <c r="H90" s="52">
        <v>7193104.1500000004</v>
      </c>
      <c r="I90" s="50" t="s">
        <v>297</v>
      </c>
    </row>
    <row r="91" spans="7:9" ht="15" x14ac:dyDescent="0.25">
      <c r="G91" s="48" t="s">
        <v>45</v>
      </c>
      <c r="H91" s="52">
        <v>6692897.0999999978</v>
      </c>
      <c r="I91" s="50" t="s">
        <v>297</v>
      </c>
    </row>
    <row r="92" spans="7:9" ht="15" x14ac:dyDescent="0.25">
      <c r="G92" s="48" t="s">
        <v>46</v>
      </c>
      <c r="H92" s="52">
        <v>8456688.2699999996</v>
      </c>
      <c r="I92" s="50" t="s">
        <v>297</v>
      </c>
    </row>
    <row r="93" spans="7:9" ht="15" x14ac:dyDescent="0.25">
      <c r="G93" s="48" t="s">
        <v>155</v>
      </c>
      <c r="H93" s="52">
        <v>12930908.520000005</v>
      </c>
      <c r="I93" s="50" t="s">
        <v>297</v>
      </c>
    </row>
    <row r="94" spans="7:9" ht="15" x14ac:dyDescent="0.25">
      <c r="G94" s="48" t="s">
        <v>47</v>
      </c>
      <c r="H94" s="52">
        <v>7708394.2800000021</v>
      </c>
      <c r="I94" s="50" t="s">
        <v>297</v>
      </c>
    </row>
    <row r="95" spans="7:9" ht="15" x14ac:dyDescent="0.25">
      <c r="G95" s="48" t="s">
        <v>207</v>
      </c>
      <c r="H95" s="52">
        <v>6806536.740000003</v>
      </c>
      <c r="I95" s="50" t="s">
        <v>297</v>
      </c>
    </row>
    <row r="96" spans="7:9" ht="15" x14ac:dyDescent="0.25">
      <c r="G96" s="48" t="s">
        <v>208</v>
      </c>
      <c r="H96" s="52">
        <v>1270131.51</v>
      </c>
      <c r="I96" s="50" t="s">
        <v>297</v>
      </c>
    </row>
    <row r="97" spans="7:9" ht="15" x14ac:dyDescent="0.25">
      <c r="G97" s="48" t="s">
        <v>209</v>
      </c>
      <c r="H97" s="52">
        <v>4193120.060000001</v>
      </c>
      <c r="I97" s="50" t="s">
        <v>297</v>
      </c>
    </row>
    <row r="98" spans="7:9" ht="15" x14ac:dyDescent="0.25">
      <c r="G98" s="48" t="s">
        <v>210</v>
      </c>
      <c r="H98" s="52">
        <v>4034255.2200000007</v>
      </c>
      <c r="I98" s="50" t="s">
        <v>297</v>
      </c>
    </row>
    <row r="99" spans="7:9" ht="15" x14ac:dyDescent="0.25">
      <c r="G99" s="48" t="s">
        <v>156</v>
      </c>
      <c r="H99" s="52">
        <v>4128156.71</v>
      </c>
      <c r="I99" s="50" t="s">
        <v>297</v>
      </c>
    </row>
    <row r="100" spans="7:9" ht="15" x14ac:dyDescent="0.25">
      <c r="G100" s="48" t="s">
        <v>211</v>
      </c>
      <c r="H100" s="52">
        <v>4589234.53</v>
      </c>
      <c r="I100" s="50" t="s">
        <v>297</v>
      </c>
    </row>
    <row r="101" spans="7:9" ht="15" x14ac:dyDescent="0.25">
      <c r="G101" s="48" t="s">
        <v>48</v>
      </c>
      <c r="H101" s="52">
        <v>10905193.610000005</v>
      </c>
      <c r="I101" s="50" t="s">
        <v>297</v>
      </c>
    </row>
    <row r="102" spans="7:9" ht="15" x14ac:dyDescent="0.25">
      <c r="G102" s="48" t="s">
        <v>157</v>
      </c>
      <c r="H102" s="52">
        <v>7982272.7600000035</v>
      </c>
      <c r="I102" s="50" t="s">
        <v>297</v>
      </c>
    </row>
    <row r="103" spans="7:9" ht="15" x14ac:dyDescent="0.25">
      <c r="G103" s="48" t="s">
        <v>158</v>
      </c>
      <c r="H103" s="52">
        <v>11505903.809999993</v>
      </c>
      <c r="I103" s="50" t="s">
        <v>297</v>
      </c>
    </row>
    <row r="104" spans="7:9" ht="15" x14ac:dyDescent="0.25">
      <c r="G104" s="48" t="s">
        <v>159</v>
      </c>
      <c r="H104" s="52">
        <v>8929372.4500000011</v>
      </c>
      <c r="I104" s="50" t="s">
        <v>297</v>
      </c>
    </row>
    <row r="105" spans="7:9" ht="15" x14ac:dyDescent="0.25">
      <c r="G105" s="48" t="s">
        <v>49</v>
      </c>
      <c r="H105" s="52">
        <v>15564288.839999991</v>
      </c>
      <c r="I105" s="50" t="s">
        <v>297</v>
      </c>
    </row>
    <row r="106" spans="7:9" ht="15" x14ac:dyDescent="0.25">
      <c r="G106" s="48" t="s">
        <v>160</v>
      </c>
      <c r="H106" s="52">
        <v>2329869.3100000005</v>
      </c>
      <c r="I106" s="50" t="s">
        <v>297</v>
      </c>
    </row>
    <row r="107" spans="7:9" ht="15" x14ac:dyDescent="0.25">
      <c r="G107" s="48" t="s">
        <v>161</v>
      </c>
      <c r="H107" s="52">
        <v>8624334.2100000065</v>
      </c>
      <c r="I107" s="50" t="s">
        <v>297</v>
      </c>
    </row>
    <row r="108" spans="7:9" ht="15" x14ac:dyDescent="0.25">
      <c r="G108" s="48" t="s">
        <v>213</v>
      </c>
      <c r="H108" s="52">
        <v>13252339.080000004</v>
      </c>
      <c r="I108" s="50" t="s">
        <v>297</v>
      </c>
    </row>
    <row r="109" spans="7:9" ht="15" x14ac:dyDescent="0.25">
      <c r="G109" s="48" t="s">
        <v>162</v>
      </c>
      <c r="H109" s="52">
        <v>10451730.370000001</v>
      </c>
      <c r="I109" s="50" t="s">
        <v>297</v>
      </c>
    </row>
    <row r="110" spans="7:9" ht="15" x14ac:dyDescent="0.25">
      <c r="G110" s="48" t="s">
        <v>50</v>
      </c>
      <c r="H110" s="52">
        <v>15301737.29000001</v>
      </c>
      <c r="I110" s="50" t="s">
        <v>297</v>
      </c>
    </row>
    <row r="111" spans="7:9" ht="15" x14ac:dyDescent="0.25">
      <c r="G111" s="48" t="s">
        <v>51</v>
      </c>
      <c r="H111" s="52">
        <v>22502367.020000018</v>
      </c>
      <c r="I111" s="50" t="s">
        <v>297</v>
      </c>
    </row>
    <row r="112" spans="7:9" ht="15" x14ac:dyDescent="0.25">
      <c r="G112" s="48" t="s">
        <v>54</v>
      </c>
      <c r="H112" s="52">
        <v>4218129.92</v>
      </c>
      <c r="I112" s="50" t="s">
        <v>297</v>
      </c>
    </row>
    <row r="113" spans="7:9" ht="15" x14ac:dyDescent="0.25">
      <c r="G113" s="48" t="s">
        <v>55</v>
      </c>
      <c r="H113" s="52">
        <v>9366393.5399999991</v>
      </c>
      <c r="I113" s="50" t="s">
        <v>297</v>
      </c>
    </row>
    <row r="114" spans="7:9" ht="15" x14ac:dyDescent="0.25">
      <c r="G114" s="48" t="s">
        <v>56</v>
      </c>
      <c r="H114" s="52">
        <v>9239257.2000000067</v>
      </c>
      <c r="I114" s="50" t="s">
        <v>297</v>
      </c>
    </row>
    <row r="115" spans="7:9" ht="15" x14ac:dyDescent="0.25">
      <c r="G115" s="48" t="s">
        <v>57</v>
      </c>
      <c r="H115" s="52">
        <v>7358135.5300000012</v>
      </c>
      <c r="I115" s="50" t="s">
        <v>297</v>
      </c>
    </row>
    <row r="116" spans="7:9" ht="15" x14ac:dyDescent="0.25">
      <c r="G116" s="48" t="s">
        <v>58</v>
      </c>
      <c r="H116" s="52">
        <v>15624732.820000011</v>
      </c>
      <c r="I116" s="50" t="s">
        <v>297</v>
      </c>
    </row>
    <row r="117" spans="7:9" ht="15" x14ac:dyDescent="0.25">
      <c r="G117" s="48" t="s">
        <v>164</v>
      </c>
      <c r="H117" s="52">
        <v>13168883.060000002</v>
      </c>
      <c r="I117" s="50" t="s">
        <v>297</v>
      </c>
    </row>
    <row r="118" spans="7:9" ht="15" x14ac:dyDescent="0.25">
      <c r="G118" s="48" t="s">
        <v>59</v>
      </c>
      <c r="H118" s="52">
        <v>11025156.819999989</v>
      </c>
      <c r="I118" s="50" t="s">
        <v>297</v>
      </c>
    </row>
    <row r="119" spans="7:9" ht="15" x14ac:dyDescent="0.25">
      <c r="G119" s="48" t="s">
        <v>60</v>
      </c>
      <c r="H119" s="52">
        <v>10811462.050000001</v>
      </c>
      <c r="I119" s="50" t="s">
        <v>297</v>
      </c>
    </row>
    <row r="120" spans="7:9" ht="15" x14ac:dyDescent="0.25">
      <c r="G120" s="48" t="s">
        <v>61</v>
      </c>
      <c r="H120" s="52">
        <v>9130530.5200000014</v>
      </c>
      <c r="I120" s="50" t="s">
        <v>297</v>
      </c>
    </row>
    <row r="121" spans="7:9" ht="15" x14ac:dyDescent="0.25">
      <c r="G121" s="48" t="s">
        <v>62</v>
      </c>
      <c r="H121" s="52">
        <v>6600415.3600000003</v>
      </c>
      <c r="I121" s="50" t="s">
        <v>297</v>
      </c>
    </row>
    <row r="122" spans="7:9" ht="15" x14ac:dyDescent="0.25">
      <c r="G122" s="48" t="s">
        <v>63</v>
      </c>
      <c r="H122" s="52">
        <v>4228779.0200000005</v>
      </c>
      <c r="I122" s="50" t="s">
        <v>297</v>
      </c>
    </row>
    <row r="123" spans="7:9" ht="15" x14ac:dyDescent="0.25">
      <c r="G123" s="48" t="s">
        <v>64</v>
      </c>
      <c r="H123" s="52">
        <v>3747462.3500000006</v>
      </c>
      <c r="I123" s="50" t="s">
        <v>297</v>
      </c>
    </row>
    <row r="124" spans="7:9" ht="15" x14ac:dyDescent="0.25">
      <c r="G124" s="48" t="s">
        <v>65</v>
      </c>
      <c r="H124" s="52">
        <v>5579909.6799999997</v>
      </c>
      <c r="I124" s="50" t="s">
        <v>297</v>
      </c>
    </row>
    <row r="125" spans="7:9" ht="15" x14ac:dyDescent="0.25">
      <c r="G125" s="48" t="s">
        <v>66</v>
      </c>
      <c r="H125" s="52">
        <v>6453171.5099999998</v>
      </c>
      <c r="I125" s="50" t="s">
        <v>297</v>
      </c>
    </row>
    <row r="126" spans="7:9" ht="15" x14ac:dyDescent="0.25">
      <c r="G126" s="48" t="s">
        <v>67</v>
      </c>
      <c r="H126" s="52">
        <v>10420775.949999997</v>
      </c>
      <c r="I126" s="50" t="s">
        <v>297</v>
      </c>
    </row>
    <row r="127" spans="7:9" ht="15" x14ac:dyDescent="0.25">
      <c r="G127" s="48" t="s">
        <v>68</v>
      </c>
      <c r="H127" s="52">
        <v>14821884.679999996</v>
      </c>
      <c r="I127" s="50" t="s">
        <v>297</v>
      </c>
    </row>
    <row r="128" spans="7:9" ht="15" x14ac:dyDescent="0.25">
      <c r="G128" s="48" t="s">
        <v>69</v>
      </c>
      <c r="H128" s="52">
        <v>7810507.0199999996</v>
      </c>
      <c r="I128" s="50" t="s">
        <v>297</v>
      </c>
    </row>
    <row r="129" spans="7:9" ht="15" x14ac:dyDescent="0.25">
      <c r="G129" s="48" t="s">
        <v>70</v>
      </c>
      <c r="H129" s="52">
        <v>10227390.23</v>
      </c>
      <c r="I129" s="50" t="s">
        <v>297</v>
      </c>
    </row>
    <row r="130" spans="7:9" ht="15" x14ac:dyDescent="0.25">
      <c r="G130" s="48" t="s">
        <v>216</v>
      </c>
      <c r="H130" s="52">
        <v>6346496.1400000006</v>
      </c>
      <c r="I130" s="50" t="s">
        <v>297</v>
      </c>
    </row>
    <row r="131" spans="7:9" ht="15" x14ac:dyDescent="0.25">
      <c r="G131" s="48" t="s">
        <v>217</v>
      </c>
      <c r="H131" s="52">
        <v>7892219.709999999</v>
      </c>
      <c r="I131" s="50" t="s">
        <v>297</v>
      </c>
    </row>
    <row r="132" spans="7:9" ht="15" x14ac:dyDescent="0.25">
      <c r="G132" s="48" t="s">
        <v>71</v>
      </c>
      <c r="H132" s="52">
        <v>8913030.7299999949</v>
      </c>
      <c r="I132" s="50" t="s">
        <v>297</v>
      </c>
    </row>
    <row r="133" spans="7:9" ht="15" x14ac:dyDescent="0.25">
      <c r="G133" s="48" t="s">
        <v>72</v>
      </c>
      <c r="H133" s="52">
        <v>11068145.160000002</v>
      </c>
      <c r="I133" s="50" t="s">
        <v>297</v>
      </c>
    </row>
    <row r="134" spans="7:9" ht="15" x14ac:dyDescent="0.25">
      <c r="G134" s="48" t="s">
        <v>73</v>
      </c>
      <c r="H134" s="52">
        <v>8401641.3499999978</v>
      </c>
      <c r="I134" s="50" t="s">
        <v>297</v>
      </c>
    </row>
    <row r="135" spans="7:9" ht="15" x14ac:dyDescent="0.25">
      <c r="G135" s="48" t="s">
        <v>74</v>
      </c>
      <c r="H135" s="52">
        <v>17490336.069999985</v>
      </c>
      <c r="I135" s="50" t="s">
        <v>297</v>
      </c>
    </row>
    <row r="136" spans="7:9" ht="15" x14ac:dyDescent="0.25">
      <c r="G136" s="48" t="s">
        <v>165</v>
      </c>
      <c r="H136" s="52">
        <v>17813234.45999999</v>
      </c>
      <c r="I136" s="50" t="s">
        <v>297</v>
      </c>
    </row>
    <row r="137" spans="7:9" ht="15" x14ac:dyDescent="0.25">
      <c r="G137" s="48" t="s">
        <v>166</v>
      </c>
      <c r="H137" s="52">
        <v>2479435.3400000003</v>
      </c>
      <c r="I137" s="50" t="s">
        <v>297</v>
      </c>
    </row>
    <row r="138" spans="7:9" ht="15" x14ac:dyDescent="0.25">
      <c r="G138" s="48" t="s">
        <v>75</v>
      </c>
      <c r="H138" s="52">
        <v>8657694.8299999982</v>
      </c>
      <c r="I138" s="50" t="s">
        <v>297</v>
      </c>
    </row>
    <row r="139" spans="7:9" ht="15" x14ac:dyDescent="0.25">
      <c r="G139" s="48" t="s">
        <v>298</v>
      </c>
      <c r="H139" s="52">
        <v>48313.919999999998</v>
      </c>
      <c r="I139" s="50" t="s">
        <v>296</v>
      </c>
    </row>
    <row r="140" spans="7:9" ht="15" x14ac:dyDescent="0.25">
      <c r="G140" s="48" t="s">
        <v>167</v>
      </c>
      <c r="H140" s="52">
        <v>5326455.9200000009</v>
      </c>
      <c r="I140" s="50" t="s">
        <v>297</v>
      </c>
    </row>
    <row r="141" spans="7:9" ht="15" x14ac:dyDescent="0.25">
      <c r="G141" s="48" t="s">
        <v>219</v>
      </c>
      <c r="H141" s="52">
        <v>363528.41</v>
      </c>
      <c r="I141" s="50" t="s">
        <v>296</v>
      </c>
    </row>
    <row r="142" spans="7:9" ht="15" x14ac:dyDescent="0.25">
      <c r="G142" s="48" t="s">
        <v>220</v>
      </c>
      <c r="H142" s="52">
        <v>3329284.94</v>
      </c>
      <c r="I142" s="50" t="s">
        <v>297</v>
      </c>
    </row>
    <row r="143" spans="7:9" ht="15" x14ac:dyDescent="0.25">
      <c r="G143" s="48" t="s">
        <v>168</v>
      </c>
      <c r="H143" s="52">
        <v>7456550.7200000007</v>
      </c>
      <c r="I143" s="50" t="s">
        <v>297</v>
      </c>
    </row>
    <row r="144" spans="7:9" ht="15" x14ac:dyDescent="0.25">
      <c r="G144" s="48" t="s">
        <v>221</v>
      </c>
      <c r="H144" s="52">
        <v>1373130.4600000002</v>
      </c>
      <c r="I144" s="50" t="s">
        <v>297</v>
      </c>
    </row>
    <row r="145" spans="7:9" ht="15" x14ac:dyDescent="0.25">
      <c r="G145" s="48" t="s">
        <v>76</v>
      </c>
      <c r="H145" s="52">
        <v>13460013.820000002</v>
      </c>
      <c r="I145" s="50" t="s">
        <v>297</v>
      </c>
    </row>
    <row r="146" spans="7:9" ht="15" x14ac:dyDescent="0.25">
      <c r="G146" s="48" t="s">
        <v>77</v>
      </c>
      <c r="H146" s="52">
        <v>10576753.609999999</v>
      </c>
      <c r="I146" s="50" t="s">
        <v>297</v>
      </c>
    </row>
    <row r="147" spans="7:9" ht="15" x14ac:dyDescent="0.25">
      <c r="G147" s="48" t="s">
        <v>292</v>
      </c>
      <c r="H147" s="52">
        <v>30915.27</v>
      </c>
      <c r="I147" s="50" t="s">
        <v>296</v>
      </c>
    </row>
    <row r="148" spans="7:9" ht="15" x14ac:dyDescent="0.25">
      <c r="G148" s="48" t="s">
        <v>80</v>
      </c>
      <c r="H148" s="52">
        <v>10292994.830000006</v>
      </c>
      <c r="I148" s="50" t="s">
        <v>297</v>
      </c>
    </row>
    <row r="149" spans="7:9" ht="15" x14ac:dyDescent="0.25">
      <c r="G149" s="48" t="s">
        <v>81</v>
      </c>
      <c r="H149" s="52">
        <v>13945573.599999994</v>
      </c>
      <c r="I149" s="50" t="s">
        <v>297</v>
      </c>
    </row>
    <row r="150" spans="7:9" ht="15" x14ac:dyDescent="0.25">
      <c r="G150" s="48" t="s">
        <v>82</v>
      </c>
      <c r="H150" s="52">
        <v>11655381.429999996</v>
      </c>
      <c r="I150" s="50" t="s">
        <v>297</v>
      </c>
    </row>
    <row r="151" spans="7:9" ht="15" x14ac:dyDescent="0.25">
      <c r="G151" s="48" t="s">
        <v>83</v>
      </c>
      <c r="H151" s="52">
        <v>7583516.070000005</v>
      </c>
      <c r="I151" s="50" t="s">
        <v>297</v>
      </c>
    </row>
    <row r="152" spans="7:9" ht="15" x14ac:dyDescent="0.25">
      <c r="G152" s="48" t="s">
        <v>84</v>
      </c>
      <c r="H152" s="52">
        <v>6647602.589999998</v>
      </c>
      <c r="I152" s="50" t="s">
        <v>297</v>
      </c>
    </row>
    <row r="153" spans="7:9" ht="15" x14ac:dyDescent="0.25">
      <c r="G153" s="48" t="s">
        <v>223</v>
      </c>
      <c r="H153" s="52">
        <v>11563262.070000008</v>
      </c>
      <c r="I153" s="50" t="s">
        <v>297</v>
      </c>
    </row>
    <row r="154" spans="7:9" ht="15" x14ac:dyDescent="0.25">
      <c r="G154" s="48" t="s">
        <v>85</v>
      </c>
      <c r="H154" s="52">
        <v>12944929.439999985</v>
      </c>
      <c r="I154" s="50" t="s">
        <v>297</v>
      </c>
    </row>
    <row r="155" spans="7:9" ht="15" x14ac:dyDescent="0.25">
      <c r="G155" s="48" t="s">
        <v>86</v>
      </c>
      <c r="H155" s="52">
        <v>10820565.440000007</v>
      </c>
      <c r="I155" s="50" t="s">
        <v>297</v>
      </c>
    </row>
    <row r="156" spans="7:9" ht="15" x14ac:dyDescent="0.25">
      <c r="G156" s="48" t="s">
        <v>87</v>
      </c>
      <c r="H156" s="52">
        <v>13135244.529999997</v>
      </c>
      <c r="I156" s="50" t="s">
        <v>297</v>
      </c>
    </row>
    <row r="157" spans="7:9" ht="15" x14ac:dyDescent="0.25">
      <c r="G157" s="48" t="s">
        <v>170</v>
      </c>
      <c r="H157" s="52">
        <v>12378267.030000001</v>
      </c>
      <c r="I157" s="50" t="s">
        <v>297</v>
      </c>
    </row>
    <row r="158" spans="7:9" ht="15" x14ac:dyDescent="0.25">
      <c r="G158" s="48" t="s">
        <v>88</v>
      </c>
      <c r="H158" s="52">
        <v>9727606.4199999943</v>
      </c>
      <c r="I158" s="50" t="s">
        <v>297</v>
      </c>
    </row>
    <row r="159" spans="7:9" ht="15" x14ac:dyDescent="0.25">
      <c r="G159" s="48" t="s">
        <v>300</v>
      </c>
      <c r="H159" s="52">
        <v>98669.09</v>
      </c>
      <c r="I159" s="50" t="s">
        <v>296</v>
      </c>
    </row>
    <row r="160" spans="7:9" ht="15" x14ac:dyDescent="0.25">
      <c r="G160" s="48" t="s">
        <v>89</v>
      </c>
      <c r="H160" s="52">
        <v>4929503.1300000008</v>
      </c>
      <c r="I160" s="50" t="s">
        <v>297</v>
      </c>
    </row>
    <row r="161" spans="7:9" ht="15" x14ac:dyDescent="0.25">
      <c r="G161" s="48" t="s">
        <v>92</v>
      </c>
      <c r="H161" s="52">
        <v>8077724.7699999986</v>
      </c>
      <c r="I161" s="50" t="s">
        <v>297</v>
      </c>
    </row>
    <row r="162" spans="7:9" ht="15" x14ac:dyDescent="0.25">
      <c r="G162" s="48" t="s">
        <v>93</v>
      </c>
      <c r="H162" s="52">
        <v>7270393.3699999973</v>
      </c>
      <c r="I162" s="50" t="s">
        <v>297</v>
      </c>
    </row>
    <row r="163" spans="7:9" ht="15" x14ac:dyDescent="0.25">
      <c r="G163" s="48" t="s">
        <v>94</v>
      </c>
      <c r="H163" s="52">
        <v>6422491.179999996</v>
      </c>
      <c r="I163" s="50" t="s">
        <v>297</v>
      </c>
    </row>
    <row r="164" spans="7:9" ht="15" x14ac:dyDescent="0.25">
      <c r="G164" s="48" t="s">
        <v>224</v>
      </c>
      <c r="H164" s="52">
        <v>3702151.7399999998</v>
      </c>
      <c r="I164" s="50" t="s">
        <v>297</v>
      </c>
    </row>
    <row r="165" spans="7:9" ht="15" x14ac:dyDescent="0.25">
      <c r="G165" s="48" t="s">
        <v>172</v>
      </c>
      <c r="H165" s="52">
        <v>738602.32</v>
      </c>
      <c r="I165" s="50" t="s">
        <v>297</v>
      </c>
    </row>
    <row r="166" spans="7:9" ht="15" x14ac:dyDescent="0.25">
      <c r="G166" s="48" t="s">
        <v>95</v>
      </c>
      <c r="H166" s="52">
        <v>5836269.2500000009</v>
      </c>
      <c r="I166" s="50" t="s">
        <v>297</v>
      </c>
    </row>
    <row r="167" spans="7:9" ht="15" x14ac:dyDescent="0.25">
      <c r="G167" s="48" t="s">
        <v>225</v>
      </c>
      <c r="H167" s="52">
        <v>6040973.7200000016</v>
      </c>
      <c r="I167" s="50" t="s">
        <v>297</v>
      </c>
    </row>
    <row r="168" spans="7:9" ht="15" x14ac:dyDescent="0.25">
      <c r="G168" s="48" t="s">
        <v>96</v>
      </c>
      <c r="H168" s="52">
        <v>10335628.629999999</v>
      </c>
      <c r="I168" s="50" t="s">
        <v>297</v>
      </c>
    </row>
    <row r="169" spans="7:9" ht="15" x14ac:dyDescent="0.25">
      <c r="G169" s="48" t="s">
        <v>226</v>
      </c>
      <c r="H169" s="52">
        <v>6373162.8700000001</v>
      </c>
      <c r="I169" s="50" t="s">
        <v>297</v>
      </c>
    </row>
    <row r="170" spans="7:9" ht="15" x14ac:dyDescent="0.25">
      <c r="G170" s="48" t="s">
        <v>227</v>
      </c>
      <c r="H170" s="52">
        <v>4420681.1800000006</v>
      </c>
      <c r="I170" s="50" t="s">
        <v>297</v>
      </c>
    </row>
    <row r="171" spans="7:9" ht="15" x14ac:dyDescent="0.25">
      <c r="G171" s="48" t="s">
        <v>228</v>
      </c>
      <c r="H171" s="52">
        <v>3483371.59</v>
      </c>
      <c r="I171" s="50" t="s">
        <v>297</v>
      </c>
    </row>
    <row r="172" spans="7:9" ht="15" x14ac:dyDescent="0.25">
      <c r="G172" s="48" t="s">
        <v>293</v>
      </c>
      <c r="H172" s="52">
        <v>1651.78</v>
      </c>
      <c r="I172" s="50" t="s">
        <v>296</v>
      </c>
    </row>
    <row r="173" spans="7:9" ht="15" x14ac:dyDescent="0.25">
      <c r="G173" s="48" t="s">
        <v>97</v>
      </c>
      <c r="H173" s="52">
        <v>13789158.07</v>
      </c>
      <c r="I173" s="50" t="s">
        <v>297</v>
      </c>
    </row>
    <row r="174" spans="7:9" ht="15" x14ac:dyDescent="0.25">
      <c r="G174" s="48" t="s">
        <v>98</v>
      </c>
      <c r="H174" s="52">
        <v>5752403.2600000035</v>
      </c>
      <c r="I174" s="50" t="s">
        <v>297</v>
      </c>
    </row>
    <row r="175" spans="7:9" ht="15" x14ac:dyDescent="0.25">
      <c r="G175" s="48" t="s">
        <v>229</v>
      </c>
      <c r="H175" s="52">
        <v>584417.55000000005</v>
      </c>
      <c r="I175" s="50" t="s">
        <v>296</v>
      </c>
    </row>
    <row r="176" spans="7:9" ht="15" x14ac:dyDescent="0.25">
      <c r="G176" s="48" t="s">
        <v>230</v>
      </c>
      <c r="H176" s="52">
        <v>197365.34000000003</v>
      </c>
      <c r="I176" s="50" t="s">
        <v>296</v>
      </c>
    </row>
    <row r="177" spans="7:9" ht="15" x14ac:dyDescent="0.25">
      <c r="G177" s="48" t="s">
        <v>231</v>
      </c>
      <c r="H177" s="52">
        <v>74133.180000000008</v>
      </c>
      <c r="I177" s="50" t="s">
        <v>296</v>
      </c>
    </row>
    <row r="178" spans="7:9" ht="15" x14ac:dyDescent="0.25">
      <c r="G178" s="48" t="s">
        <v>232</v>
      </c>
      <c r="H178" s="52">
        <v>168775.9</v>
      </c>
      <c r="I178" s="50" t="s">
        <v>296</v>
      </c>
    </row>
    <row r="179" spans="7:9" ht="15" x14ac:dyDescent="0.25">
      <c r="G179" s="48" t="s">
        <v>233</v>
      </c>
      <c r="H179" s="52">
        <v>1406393.62</v>
      </c>
      <c r="I179" s="50" t="s">
        <v>297</v>
      </c>
    </row>
    <row r="180" spans="7:9" ht="15" x14ac:dyDescent="0.25">
      <c r="G180" s="48" t="s">
        <v>234</v>
      </c>
      <c r="H180" s="52">
        <v>9383432.7900000047</v>
      </c>
      <c r="I180" s="50" t="s">
        <v>297</v>
      </c>
    </row>
    <row r="181" spans="7:9" ht="15" x14ac:dyDescent="0.25">
      <c r="G181" s="48" t="s">
        <v>99</v>
      </c>
      <c r="H181" s="52">
        <v>16952722.570000008</v>
      </c>
      <c r="I181" s="50" t="s">
        <v>297</v>
      </c>
    </row>
    <row r="182" spans="7:9" ht="15" x14ac:dyDescent="0.25">
      <c r="G182" s="48" t="s">
        <v>100</v>
      </c>
      <c r="H182" s="52">
        <v>1724153.01</v>
      </c>
      <c r="I182" s="50" t="s">
        <v>297</v>
      </c>
    </row>
    <row r="183" spans="7:9" ht="15" x14ac:dyDescent="0.25">
      <c r="G183" s="48" t="s">
        <v>101</v>
      </c>
      <c r="H183" s="52">
        <v>21804181.059999984</v>
      </c>
      <c r="I183" s="50" t="s">
        <v>297</v>
      </c>
    </row>
    <row r="184" spans="7:9" ht="15" x14ac:dyDescent="0.25">
      <c r="G184" s="48" t="s">
        <v>235</v>
      </c>
      <c r="H184" s="52">
        <v>4712146.9399999995</v>
      </c>
      <c r="I184" s="50" t="s">
        <v>297</v>
      </c>
    </row>
    <row r="185" spans="7:9" ht="15" x14ac:dyDescent="0.25">
      <c r="G185" s="48" t="s">
        <v>236</v>
      </c>
      <c r="H185" s="52">
        <v>850773.5299999998</v>
      </c>
      <c r="I185" s="50" t="s">
        <v>297</v>
      </c>
    </row>
    <row r="186" spans="7:9" ht="15" x14ac:dyDescent="0.25">
      <c r="G186" s="48" t="s">
        <v>102</v>
      </c>
      <c r="H186" s="52">
        <v>3445266.0700000008</v>
      </c>
      <c r="I186" s="50" t="s">
        <v>297</v>
      </c>
    </row>
    <row r="187" spans="7:9" ht="15" x14ac:dyDescent="0.25">
      <c r="G187" s="48" t="s">
        <v>176</v>
      </c>
      <c r="H187" s="52">
        <v>7471327.5599999996</v>
      </c>
      <c r="I187" s="50" t="s">
        <v>297</v>
      </c>
    </row>
    <row r="188" spans="7:9" ht="15" x14ac:dyDescent="0.25">
      <c r="G188" s="48" t="s">
        <v>103</v>
      </c>
      <c r="H188" s="52">
        <v>7373520.1699999953</v>
      </c>
      <c r="I188" s="50" t="s">
        <v>297</v>
      </c>
    </row>
    <row r="189" spans="7:9" ht="15" x14ac:dyDescent="0.25">
      <c r="G189" s="48" t="s">
        <v>104</v>
      </c>
      <c r="H189" s="52">
        <v>7017459.3999999985</v>
      </c>
      <c r="I189" s="50" t="s">
        <v>297</v>
      </c>
    </row>
    <row r="190" spans="7:9" ht="15" x14ac:dyDescent="0.25">
      <c r="G190" s="48" t="s">
        <v>177</v>
      </c>
      <c r="H190" s="52">
        <v>4006767.2499999995</v>
      </c>
      <c r="I190" s="50" t="s">
        <v>297</v>
      </c>
    </row>
    <row r="191" spans="7:9" ht="15" x14ac:dyDescent="0.25">
      <c r="G191" s="48" t="s">
        <v>105</v>
      </c>
      <c r="H191" s="52">
        <v>3804611.7200000007</v>
      </c>
      <c r="I191" s="50" t="s">
        <v>297</v>
      </c>
    </row>
    <row r="192" spans="7:9" ht="15" x14ac:dyDescent="0.25">
      <c r="G192" s="48" t="s">
        <v>106</v>
      </c>
      <c r="H192" s="52">
        <v>17144924.259999998</v>
      </c>
      <c r="I192" s="50" t="s">
        <v>297</v>
      </c>
    </row>
    <row r="193" spans="7:9" ht="15" x14ac:dyDescent="0.25">
      <c r="G193" s="48" t="s">
        <v>107</v>
      </c>
      <c r="H193" s="52">
        <v>12743700.070000006</v>
      </c>
      <c r="I193" s="50" t="s">
        <v>297</v>
      </c>
    </row>
    <row r="194" spans="7:9" ht="15" x14ac:dyDescent="0.25">
      <c r="G194" s="48" t="s">
        <v>238</v>
      </c>
      <c r="H194" s="52">
        <v>3139059.3600000003</v>
      </c>
      <c r="I194" s="50" t="s">
        <v>297</v>
      </c>
    </row>
    <row r="195" spans="7:9" ht="15" x14ac:dyDescent="0.25">
      <c r="G195" s="48" t="s">
        <v>178</v>
      </c>
      <c r="H195" s="52">
        <v>2181837.0199999991</v>
      </c>
      <c r="I195" s="50" t="s">
        <v>297</v>
      </c>
    </row>
    <row r="196" spans="7:9" ht="15" x14ac:dyDescent="0.25">
      <c r="G196" s="48" t="s">
        <v>239</v>
      </c>
      <c r="H196" s="52">
        <v>4262427.6000000006</v>
      </c>
      <c r="I196" s="50" t="s">
        <v>297</v>
      </c>
    </row>
    <row r="197" spans="7:9" ht="15" x14ac:dyDescent="0.25">
      <c r="G197" s="48" t="s">
        <v>108</v>
      </c>
      <c r="H197" s="52">
        <v>2010323.5100000002</v>
      </c>
      <c r="I197" s="50" t="s">
        <v>297</v>
      </c>
    </row>
    <row r="198" spans="7:9" ht="15" x14ac:dyDescent="0.25">
      <c r="G198" s="48" t="s">
        <v>179</v>
      </c>
      <c r="H198" s="52">
        <v>1607353.1199999999</v>
      </c>
      <c r="I198" s="50" t="s">
        <v>297</v>
      </c>
    </row>
    <row r="199" spans="7:9" ht="15" x14ac:dyDescent="0.25">
      <c r="G199" s="48" t="s">
        <v>109</v>
      </c>
      <c r="H199" s="52">
        <v>939440.91</v>
      </c>
      <c r="I199" s="50" t="s">
        <v>297</v>
      </c>
    </row>
    <row r="200" spans="7:9" ht="15" x14ac:dyDescent="0.25">
      <c r="G200" s="48" t="s">
        <v>110</v>
      </c>
      <c r="H200" s="52">
        <v>7979763.9499999993</v>
      </c>
      <c r="I200" s="50" t="s">
        <v>297</v>
      </c>
    </row>
    <row r="201" spans="7:9" ht="15" x14ac:dyDescent="0.25">
      <c r="G201" s="48" t="s">
        <v>180</v>
      </c>
      <c r="H201" s="52">
        <v>2782856.72</v>
      </c>
      <c r="I201" s="50" t="s">
        <v>297</v>
      </c>
    </row>
    <row r="202" spans="7:9" ht="15" x14ac:dyDescent="0.25">
      <c r="G202" s="48" t="s">
        <v>240</v>
      </c>
      <c r="H202" s="52">
        <v>809441.60999999987</v>
      </c>
      <c r="I202" s="50" t="s">
        <v>297</v>
      </c>
    </row>
    <row r="203" spans="7:9" ht="15" x14ac:dyDescent="0.25">
      <c r="G203" s="48" t="s">
        <v>181</v>
      </c>
      <c r="H203" s="52">
        <v>5388983.9200000027</v>
      </c>
      <c r="I203" s="50" t="s">
        <v>297</v>
      </c>
    </row>
    <row r="204" spans="7:9" ht="15" x14ac:dyDescent="0.25">
      <c r="G204" s="48" t="s">
        <v>241</v>
      </c>
      <c r="H204" s="52">
        <v>3379468.1600000015</v>
      </c>
      <c r="I204" s="50" t="s">
        <v>297</v>
      </c>
    </row>
    <row r="205" spans="7:9" ht="15" x14ac:dyDescent="0.25">
      <c r="G205" s="48" t="s">
        <v>182</v>
      </c>
      <c r="H205" s="52">
        <v>3940861.5500000003</v>
      </c>
      <c r="I205" s="50" t="s">
        <v>297</v>
      </c>
    </row>
    <row r="206" spans="7:9" ht="15" x14ac:dyDescent="0.25">
      <c r="G206" s="48" t="s">
        <v>111</v>
      </c>
      <c r="H206" s="52">
        <v>5404189.0500000026</v>
      </c>
      <c r="I206" s="50" t="s">
        <v>297</v>
      </c>
    </row>
    <row r="207" spans="7:9" ht="15" x14ac:dyDescent="0.25">
      <c r="G207" s="48" t="s">
        <v>112</v>
      </c>
      <c r="H207" s="52">
        <v>4704620.62</v>
      </c>
      <c r="I207" s="50" t="s">
        <v>297</v>
      </c>
    </row>
    <row r="208" spans="7:9" ht="15" x14ac:dyDescent="0.25">
      <c r="G208" s="48" t="s">
        <v>113</v>
      </c>
      <c r="H208" s="52">
        <v>6457935.040000001</v>
      </c>
      <c r="I208" s="50" t="s">
        <v>297</v>
      </c>
    </row>
    <row r="209" spans="7:9" ht="15" x14ac:dyDescent="0.25">
      <c r="G209" s="48" t="s">
        <v>242</v>
      </c>
      <c r="H209" s="52">
        <v>7700173.9100000001</v>
      </c>
      <c r="I209" s="50" t="s">
        <v>297</v>
      </c>
    </row>
    <row r="210" spans="7:9" ht="15" x14ac:dyDescent="0.25">
      <c r="G210" s="48" t="s">
        <v>183</v>
      </c>
      <c r="H210" s="52">
        <v>746179.12</v>
      </c>
      <c r="I210" s="50" t="s">
        <v>297</v>
      </c>
    </row>
    <row r="211" spans="7:9" ht="15" x14ac:dyDescent="0.25">
      <c r="G211" s="48" t="s">
        <v>114</v>
      </c>
      <c r="H211" s="52">
        <v>4199925.9800000004</v>
      </c>
      <c r="I211" s="50" t="s">
        <v>297</v>
      </c>
    </row>
    <row r="212" spans="7:9" ht="15" x14ac:dyDescent="0.25">
      <c r="G212" s="48" t="s">
        <v>118</v>
      </c>
      <c r="H212" s="52">
        <v>3033690.6700000009</v>
      </c>
      <c r="I212" s="50" t="s">
        <v>297</v>
      </c>
    </row>
    <row r="213" spans="7:9" ht="15" x14ac:dyDescent="0.25">
      <c r="G213" s="48" t="s">
        <v>184</v>
      </c>
      <c r="H213" s="52">
        <v>6427532.7799999956</v>
      </c>
      <c r="I213" s="50" t="s">
        <v>297</v>
      </c>
    </row>
    <row r="214" spans="7:9" ht="15" x14ac:dyDescent="0.25">
      <c r="G214" s="48" t="s">
        <v>243</v>
      </c>
      <c r="H214" s="52">
        <v>6027256.6400000015</v>
      </c>
      <c r="I214" s="50" t="s">
        <v>297</v>
      </c>
    </row>
    <row r="215" spans="7:9" ht="15" x14ac:dyDescent="0.25">
      <c r="G215" s="48" t="s">
        <v>119</v>
      </c>
      <c r="H215" s="52">
        <v>5157903.0999999996</v>
      </c>
      <c r="I215" s="50" t="s">
        <v>297</v>
      </c>
    </row>
    <row r="216" spans="7:9" ht="15" x14ac:dyDescent="0.25">
      <c r="G216" s="48" t="s">
        <v>120</v>
      </c>
      <c r="H216" s="52">
        <v>4605346.4200000009</v>
      </c>
      <c r="I216" s="50" t="s">
        <v>297</v>
      </c>
    </row>
    <row r="217" spans="7:9" ht="15" x14ac:dyDescent="0.25">
      <c r="G217" s="48" t="s">
        <v>244</v>
      </c>
      <c r="H217" s="52">
        <v>3157303.01</v>
      </c>
      <c r="I217" s="50" t="s">
        <v>297</v>
      </c>
    </row>
    <row r="218" spans="7:9" ht="15" x14ac:dyDescent="0.25">
      <c r="G218" s="48" t="s">
        <v>121</v>
      </c>
      <c r="H218" s="52">
        <v>5796059.1500000032</v>
      </c>
      <c r="I218" s="50" t="s">
        <v>297</v>
      </c>
    </row>
    <row r="219" spans="7:9" ht="15" x14ac:dyDescent="0.25">
      <c r="G219" s="48" t="s">
        <v>246</v>
      </c>
      <c r="H219" s="52">
        <v>5052939.0999999996</v>
      </c>
      <c r="I219" s="50" t="s">
        <v>297</v>
      </c>
    </row>
    <row r="220" spans="7:9" ht="15" x14ac:dyDescent="0.25">
      <c r="G220" s="48" t="s">
        <v>247</v>
      </c>
      <c r="H220" s="52">
        <v>1550284.6400000001</v>
      </c>
      <c r="I220" s="50" t="s">
        <v>297</v>
      </c>
    </row>
    <row r="221" spans="7:9" ht="15" x14ac:dyDescent="0.25">
      <c r="G221" s="48" t="s">
        <v>248</v>
      </c>
      <c r="H221" s="52">
        <v>2718207.8599999989</v>
      </c>
      <c r="I221" s="50" t="s">
        <v>297</v>
      </c>
    </row>
    <row r="222" spans="7:9" ht="15" x14ac:dyDescent="0.25">
      <c r="G222" s="48" t="s">
        <v>249</v>
      </c>
      <c r="H222" s="52">
        <v>918259.1</v>
      </c>
      <c r="I222" s="50" t="s">
        <v>297</v>
      </c>
    </row>
    <row r="223" spans="7:9" ht="15" x14ac:dyDescent="0.25">
      <c r="G223" s="48" t="s">
        <v>250</v>
      </c>
      <c r="H223" s="52">
        <v>706808.8899999999</v>
      </c>
      <c r="I223" s="50" t="s">
        <v>297</v>
      </c>
    </row>
    <row r="224" spans="7:9" ht="15" x14ac:dyDescent="0.25">
      <c r="G224" s="48" t="s">
        <v>186</v>
      </c>
      <c r="H224" s="52">
        <v>883349.36999999988</v>
      </c>
      <c r="I224" s="50" t="s">
        <v>297</v>
      </c>
    </row>
    <row r="225" spans="7:9" ht="15" x14ac:dyDescent="0.25">
      <c r="G225" s="48" t="s">
        <v>251</v>
      </c>
      <c r="H225" s="52">
        <v>681106.16999999981</v>
      </c>
      <c r="I225" s="50" t="s">
        <v>297</v>
      </c>
    </row>
    <row r="226" spans="7:9" ht="15" x14ac:dyDescent="0.25">
      <c r="G226" s="48" t="s">
        <v>123</v>
      </c>
      <c r="H226" s="52">
        <v>906805.45999999985</v>
      </c>
      <c r="I226" s="50" t="s">
        <v>297</v>
      </c>
    </row>
    <row r="227" spans="7:9" ht="15" x14ac:dyDescent="0.25">
      <c r="G227" s="48" t="s">
        <v>124</v>
      </c>
      <c r="H227" s="52">
        <v>1686120.1900000002</v>
      </c>
      <c r="I227" s="50" t="s">
        <v>297</v>
      </c>
    </row>
    <row r="228" spans="7:9" ht="15" x14ac:dyDescent="0.25">
      <c r="G228" s="48" t="s">
        <v>252</v>
      </c>
      <c r="H228" s="52">
        <v>1857023.46</v>
      </c>
      <c r="I228" s="50" t="s">
        <v>297</v>
      </c>
    </row>
    <row r="229" spans="7:9" ht="15" x14ac:dyDescent="0.25">
      <c r="G229" s="48" t="s">
        <v>301</v>
      </c>
      <c r="H229" s="52">
        <v>52581.34</v>
      </c>
      <c r="I229" s="50" t="s">
        <v>296</v>
      </c>
    </row>
    <row r="230" spans="7:9" ht="15" x14ac:dyDescent="0.25">
      <c r="G230" s="48" t="s">
        <v>125</v>
      </c>
      <c r="H230" s="52">
        <v>1407388.7700000005</v>
      </c>
      <c r="I230" s="50" t="s">
        <v>297</v>
      </c>
    </row>
    <row r="231" spans="7:9" ht="15" x14ac:dyDescent="0.25">
      <c r="G231" s="48" t="s">
        <v>126</v>
      </c>
      <c r="H231" s="52">
        <v>5976407.5300000012</v>
      </c>
      <c r="I231" s="50" t="s">
        <v>297</v>
      </c>
    </row>
    <row r="232" spans="7:9" ht="15" x14ac:dyDescent="0.25">
      <c r="G232" s="48" t="s">
        <v>253</v>
      </c>
      <c r="H232" s="52">
        <v>748809.76</v>
      </c>
      <c r="I232" s="50" t="s">
        <v>296</v>
      </c>
    </row>
    <row r="233" spans="7:9" ht="15" x14ac:dyDescent="0.25">
      <c r="G233" s="48" t="s">
        <v>254</v>
      </c>
      <c r="H233" s="52">
        <v>663554.11999999988</v>
      </c>
      <c r="I233" s="50" t="s">
        <v>296</v>
      </c>
    </row>
    <row r="234" spans="7:9" ht="15" x14ac:dyDescent="0.25">
      <c r="G234" s="48" t="s">
        <v>255</v>
      </c>
      <c r="H234" s="52">
        <v>376606.2</v>
      </c>
      <c r="I234" s="50" t="s">
        <v>296</v>
      </c>
    </row>
    <row r="235" spans="7:9" ht="15" x14ac:dyDescent="0.25">
      <c r="G235" s="48" t="s">
        <v>256</v>
      </c>
      <c r="H235" s="52">
        <v>466658.78</v>
      </c>
      <c r="I235" s="50" t="s">
        <v>296</v>
      </c>
    </row>
    <row r="236" spans="7:9" ht="15" x14ac:dyDescent="0.25">
      <c r="G236" s="48" t="s">
        <v>127</v>
      </c>
      <c r="H236" s="52">
        <v>2124941.6400000006</v>
      </c>
      <c r="I236" s="50" t="s">
        <v>297</v>
      </c>
    </row>
    <row r="237" spans="7:9" ht="15" x14ac:dyDescent="0.25">
      <c r="G237" s="48" t="s">
        <v>257</v>
      </c>
      <c r="H237" s="52">
        <v>539888.12000000011</v>
      </c>
      <c r="I237" s="50" t="s">
        <v>296</v>
      </c>
    </row>
    <row r="238" spans="7:9" ht="15" x14ac:dyDescent="0.25">
      <c r="G238" s="48" t="s">
        <v>258</v>
      </c>
      <c r="H238" s="52">
        <v>839268.99</v>
      </c>
      <c r="I238" s="50" t="s">
        <v>297</v>
      </c>
    </row>
    <row r="239" spans="7:9" ht="15" x14ac:dyDescent="0.25">
      <c r="G239" s="48" t="s">
        <v>128</v>
      </c>
      <c r="H239" s="52">
        <v>5758916.0799999963</v>
      </c>
      <c r="I239" s="50" t="s">
        <v>297</v>
      </c>
    </row>
    <row r="240" spans="7:9" ht="15" x14ac:dyDescent="0.25">
      <c r="G240" s="48" t="s">
        <v>129</v>
      </c>
      <c r="H240" s="52">
        <v>3555248.1400000006</v>
      </c>
      <c r="I240" s="50" t="s">
        <v>297</v>
      </c>
    </row>
    <row r="241" spans="7:9" ht="15" x14ac:dyDescent="0.25">
      <c r="G241" s="48" t="s">
        <v>130</v>
      </c>
      <c r="H241" s="57">
        <v>1896586.7900000003</v>
      </c>
      <c r="I241" s="50" t="s">
        <v>297</v>
      </c>
    </row>
    <row r="242" spans="7:9" ht="15" x14ac:dyDescent="0.25">
      <c r="G242" s="48" t="s">
        <v>131</v>
      </c>
      <c r="H242" s="57">
        <v>6442196.2100000009</v>
      </c>
      <c r="I242" s="50" t="s">
        <v>297</v>
      </c>
    </row>
    <row r="243" spans="7:9" ht="15" x14ac:dyDescent="0.25">
      <c r="G243" s="48" t="s">
        <v>132</v>
      </c>
      <c r="H243" s="57">
        <v>4135906.15</v>
      </c>
      <c r="I243" s="50" t="s">
        <v>297</v>
      </c>
    </row>
  </sheetData>
  <conditionalFormatting sqref="H3:H243">
    <cfRule type="cellIs" dxfId="9" priority="2" operator="lessThan">
      <formula>0.1</formula>
    </cfRule>
  </conditionalFormatting>
  <dataValidations count="1">
    <dataValidation operator="greaterThan" allowBlank="1" showInputMessage="1" showErrorMessage="1" prompt="Each sector postcode must contain aggregate borrowing amounts" sqref="H3:H243"/>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
  <sheetViews>
    <sheetView zoomScaleNormal="100" workbookViewId="0">
      <selection activeCell="A98" sqref="A98:XFD113"/>
    </sheetView>
  </sheetViews>
  <sheetFormatPr defaultRowHeight="15" x14ac:dyDescent="0.25"/>
  <cols>
    <col min="1" max="1" width="9" style="45"/>
    <col min="2" max="2" width="22.125" style="45" customWidth="1"/>
    <col min="3" max="3" width="10" style="45" customWidth="1"/>
    <col min="4" max="4" width="9.75" style="45" customWidth="1"/>
    <col min="5" max="5" width="11.75" style="45" customWidth="1"/>
    <col min="6" max="6" width="6" style="45" customWidth="1"/>
    <col min="7" max="7" width="3.375" style="45" customWidth="1"/>
    <col min="8" max="8" width="22.125" style="45" customWidth="1"/>
    <col min="9" max="16384" width="9" style="45"/>
  </cols>
  <sheetData/>
  <pageMargins left="0.70866141732283472" right="0.70866141732283472" top="0.74803149606299213" bottom="0.74803149606299213" header="0.31496062992125984" footer="0.31496062992125984"/>
  <pageSetup paperSize="9" scale="76" fitToHeight="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8"/>
  <sheetViews>
    <sheetView showGridLines="0" zoomScale="85" zoomScaleNormal="85" workbookViewId="0">
      <selection activeCell="C41" sqref="C41"/>
    </sheetView>
  </sheetViews>
  <sheetFormatPr defaultRowHeight="16.5" customHeight="1" x14ac:dyDescent="0.25"/>
  <cols>
    <col min="1" max="1" width="32.625" style="21" customWidth="1"/>
    <col min="2" max="2" width="1.5" style="21" customWidth="1"/>
    <col min="3" max="3" width="29.25" style="21" customWidth="1"/>
    <col min="4" max="4" width="1.875" style="21" customWidth="1"/>
    <col min="5" max="5" width="55.375" style="21" customWidth="1"/>
    <col min="6" max="6" width="12.375" style="21" customWidth="1"/>
    <col min="7" max="28" width="8" style="21" hidden="1" customWidth="1"/>
    <col min="29" max="29" width="8" style="21" customWidth="1"/>
    <col min="30" max="30" width="56.75" style="21" customWidth="1"/>
    <col min="31" max="31" width="17.75" style="21" customWidth="1"/>
    <col min="32" max="16384" width="9" style="21"/>
  </cols>
  <sheetData>
    <row r="1" spans="1:35" ht="30" customHeight="1" x14ac:dyDescent="0.25">
      <c r="A1" s="39" t="str">
        <f>"Postcode sector lookup: Value of " &amp; LoanType &amp; " outstanding, end-" &amp; TEXT(QuarterEnd,"MMMM YYYY")</f>
        <v>Postcode sector lookup: Value of residential mortgage loans outstanding, end-December 2015</v>
      </c>
      <c r="B1" s="28"/>
      <c r="C1" s="29"/>
      <c r="D1" s="29"/>
      <c r="E1" s="28"/>
      <c r="F1" s="28"/>
      <c r="G1" s="28"/>
      <c r="H1" s="28"/>
      <c r="I1" s="28"/>
      <c r="J1" s="28"/>
      <c r="K1" s="28"/>
      <c r="L1" s="28"/>
      <c r="M1" s="28"/>
      <c r="N1" s="28"/>
      <c r="O1" s="28"/>
      <c r="P1" s="28"/>
      <c r="Q1" s="28"/>
      <c r="R1" s="28"/>
      <c r="S1" s="28"/>
      <c r="T1" s="28"/>
      <c r="U1" s="28"/>
      <c r="V1" s="28"/>
      <c r="W1" s="28"/>
      <c r="X1" s="28"/>
      <c r="Y1" s="28"/>
      <c r="Z1" s="28"/>
      <c r="AA1" s="28"/>
      <c r="AB1" s="28"/>
      <c r="AC1" s="28"/>
      <c r="AD1" s="28"/>
    </row>
    <row r="2" spans="1:35" ht="5.25" customHeight="1" x14ac:dyDescent="0.25">
      <c r="A2" s="28"/>
      <c r="B2" s="28"/>
      <c r="C2" s="29"/>
      <c r="D2" s="29"/>
      <c r="E2" s="28"/>
      <c r="F2" s="28"/>
      <c r="G2" s="28"/>
      <c r="H2" s="28"/>
      <c r="I2" s="28"/>
      <c r="J2" s="28"/>
      <c r="K2" s="28"/>
      <c r="L2" s="28"/>
      <c r="M2" s="28"/>
      <c r="N2" s="28"/>
      <c r="O2" s="28"/>
      <c r="P2" s="28"/>
      <c r="Q2" s="28"/>
      <c r="R2" s="28"/>
      <c r="S2" s="28"/>
      <c r="T2" s="28"/>
      <c r="U2" s="28"/>
      <c r="V2" s="28"/>
      <c r="W2" s="28"/>
      <c r="X2" s="28"/>
      <c r="Y2" s="28"/>
      <c r="Z2" s="28"/>
      <c r="AA2" s="28"/>
      <c r="AB2" s="28"/>
      <c r="AC2" s="28"/>
      <c r="AD2" s="28"/>
    </row>
    <row r="3" spans="1:35" ht="25.5" customHeight="1" x14ac:dyDescent="0.25">
      <c r="A3" s="38" t="s">
        <v>140</v>
      </c>
      <c r="B3" s="28"/>
      <c r="C3" s="29"/>
      <c r="D3" s="29"/>
      <c r="E3" s="28"/>
      <c r="F3" s="28"/>
      <c r="G3" s="28"/>
      <c r="H3" s="28"/>
      <c r="I3" s="28">
        <v>20</v>
      </c>
      <c r="J3" s="28">
        <v>19</v>
      </c>
      <c r="K3" s="28">
        <v>18</v>
      </c>
      <c r="L3" s="28">
        <v>17</v>
      </c>
      <c r="M3" s="28">
        <v>16</v>
      </c>
      <c r="N3" s="28">
        <v>15</v>
      </c>
      <c r="O3" s="28">
        <v>14</v>
      </c>
      <c r="P3" s="28">
        <v>13</v>
      </c>
      <c r="Q3" s="28">
        <v>12</v>
      </c>
      <c r="R3" s="28">
        <v>11</v>
      </c>
      <c r="S3" s="28">
        <v>10</v>
      </c>
      <c r="T3" s="28">
        <v>9</v>
      </c>
      <c r="U3" s="28">
        <v>8</v>
      </c>
      <c r="V3" s="28">
        <v>7</v>
      </c>
      <c r="W3" s="28">
        <v>6</v>
      </c>
      <c r="X3" s="28">
        <v>5</v>
      </c>
      <c r="Y3" s="28">
        <v>4</v>
      </c>
      <c r="Z3" s="28">
        <v>3</v>
      </c>
      <c r="AA3" s="28">
        <v>2</v>
      </c>
      <c r="AB3" s="28">
        <v>1</v>
      </c>
      <c r="AC3" s="28"/>
    </row>
    <row r="4" spans="1:35" ht="5.25" customHeight="1" thickBot="1" x14ac:dyDescent="0.3">
      <c r="C4" s="26"/>
      <c r="D4" s="26"/>
      <c r="I4" s="21" t="b">
        <f t="shared" ref="I4:AB4" si="0">ISNUMBER(VALUE(MID($G$7,I$3,1)))</f>
        <v>0</v>
      </c>
      <c r="J4" s="21" t="b">
        <f t="shared" si="0"/>
        <v>0</v>
      </c>
      <c r="K4" s="21" t="b">
        <f t="shared" si="0"/>
        <v>0</v>
      </c>
      <c r="L4" s="21" t="b">
        <f t="shared" si="0"/>
        <v>0</v>
      </c>
      <c r="M4" s="21" t="b">
        <f t="shared" si="0"/>
        <v>0</v>
      </c>
      <c r="N4" s="21" t="b">
        <f t="shared" si="0"/>
        <v>0</v>
      </c>
      <c r="O4" s="21" t="b">
        <f t="shared" si="0"/>
        <v>0</v>
      </c>
      <c r="P4" s="21" t="b">
        <f t="shared" si="0"/>
        <v>0</v>
      </c>
      <c r="Q4" s="21" t="b">
        <f t="shared" si="0"/>
        <v>0</v>
      </c>
      <c r="R4" s="21" t="b">
        <f t="shared" si="0"/>
        <v>0</v>
      </c>
      <c r="S4" s="21" t="b">
        <f t="shared" si="0"/>
        <v>0</v>
      </c>
      <c r="T4" s="21" t="b">
        <f t="shared" si="0"/>
        <v>0</v>
      </c>
      <c r="U4" s="21" t="b">
        <f t="shared" si="0"/>
        <v>0</v>
      </c>
      <c r="V4" s="21" t="b">
        <f t="shared" si="0"/>
        <v>0</v>
      </c>
      <c r="W4" s="21" t="b">
        <f t="shared" si="0"/>
        <v>0</v>
      </c>
      <c r="X4" s="21" t="b">
        <f t="shared" si="0"/>
        <v>0</v>
      </c>
      <c r="Y4" s="21" t="b">
        <f t="shared" si="0"/>
        <v>1</v>
      </c>
      <c r="Z4" s="21" t="b">
        <f t="shared" si="0"/>
        <v>1</v>
      </c>
      <c r="AA4" s="21" t="b">
        <f t="shared" si="0"/>
        <v>0</v>
      </c>
      <c r="AB4" s="21" t="b">
        <f t="shared" si="0"/>
        <v>0</v>
      </c>
    </row>
    <row r="5" spans="1:35" ht="27.75" customHeight="1" thickBot="1" x14ac:dyDescent="0.35">
      <c r="A5" s="37" t="s">
        <v>259</v>
      </c>
      <c r="C5" s="36" t="str">
        <f ca="1">IF(AND(LEN($A$5)&gt;0,LEN($A$5)&lt;5),"ERROR: INCOMPLETE POSTCODE",IF(OR($A5="",$A5="Type your postcode here"),"",IF(AND(NOT(ISBLANK($G$9)),NOT(ISNA($G$9)))=FALSE,"ERROR, INCOMPLETE OR INVALID","")))</f>
        <v/>
      </c>
      <c r="D5" s="26"/>
    </row>
    <row r="6" spans="1:35" ht="9" customHeight="1" x14ac:dyDescent="0.25">
      <c r="C6" s="26"/>
      <c r="D6" s="26"/>
    </row>
    <row r="7" spans="1:35" ht="24.75" customHeight="1" x14ac:dyDescent="0.25">
      <c r="A7" s="35" t="s">
        <v>139</v>
      </c>
      <c r="D7" s="26"/>
      <c r="E7" s="5"/>
      <c r="G7" s="21" t="str">
        <f>UPPER(SUBSTITUTE(A5," ",""))</f>
        <v>BT69</v>
      </c>
      <c r="H7" s="21" t="str">
        <f ca="1">FirstBitOfPostcode&amp;" "&amp;SecondBitOfPostcode</f>
        <v>BT6 9</v>
      </c>
      <c r="I7" s="21">
        <f ca="1">OFFSET($A$3,0,MATCH(TRUE,$4:$4,0)-1)</f>
        <v>4</v>
      </c>
      <c r="J7" s="21">
        <f>LEN(PostcodeNoSpaces)</f>
        <v>4</v>
      </c>
      <c r="K7" s="21" t="str">
        <f ca="1">TRIM(MID(PostcodeNoSpaces,1,PositionOfLastNumberInPostcodeString-1))</f>
        <v>BT6</v>
      </c>
      <c r="L7" s="21" t="str">
        <f ca="1">TRIM(MID(PostcodeNoSpaces,PositionOfLastNumberInPostcodeString,LengthOfPostcodeString-PositionOfLastNumberInPostcodeString+1))</f>
        <v>9</v>
      </c>
      <c r="AE7" s="5"/>
      <c r="AF7" s="5"/>
      <c r="AG7" s="5"/>
      <c r="AH7" s="5"/>
      <c r="AI7" s="5"/>
    </row>
    <row r="8" spans="1:35" ht="18" customHeight="1" thickBot="1" x14ac:dyDescent="0.3">
      <c r="A8" s="35" t="s">
        <v>138</v>
      </c>
      <c r="B8" s="28"/>
      <c r="C8" s="34" t="s">
        <v>137</v>
      </c>
      <c r="D8" s="26"/>
    </row>
    <row r="9" spans="1:35" ht="16.5" customHeight="1" thickBot="1" x14ac:dyDescent="0.3">
      <c r="A9" s="32" t="str">
        <f ca="1">IF(LEN(C5)&gt;0,"",FirstBitOfPostcode&amp;" "&amp;LEFT(SecondBitOfPostcode,1))</f>
        <v>BT6 9</v>
      </c>
      <c r="B9" s="33"/>
      <c r="C9" s="32" t="str">
        <f ca="1">IF(LEN(C5)&gt;0,"",IF(LEN(PostcodeArea)=0,"",PostcodeArea&amp;" - "&amp;INDEX('All postcode data'!$1:$1048576,MATCH(PostcodeArea,'All postcode data'!B:B,0),3)))</f>
        <v>BT - Northern Ireland</v>
      </c>
      <c r="D9" s="26"/>
      <c r="G9" s="32" t="str">
        <f ca="1">IF(ISNUMBER(VALUE(MID(PostcodeDistrict,2,1))),LEFT(PostcodeDistrict,1),LEFT(PostcodeDistrict,2))</f>
        <v>BT</v>
      </c>
      <c r="I9" s="31" t="str">
        <f ca="1">FirstBitOfPostcode</f>
        <v>BT6</v>
      </c>
      <c r="AD9" s="5"/>
    </row>
    <row r="10" spans="1:35" ht="16.5" customHeight="1" x14ac:dyDescent="0.25">
      <c r="A10" s="30"/>
      <c r="B10" s="30"/>
      <c r="C10" s="26"/>
      <c r="D10" s="26"/>
      <c r="AD10" s="5"/>
    </row>
    <row r="11" spans="1:35" ht="16.5" customHeight="1" x14ac:dyDescent="0.25">
      <c r="A11" s="27" t="s">
        <v>2</v>
      </c>
      <c r="B11" s="30"/>
      <c r="C11" s="5"/>
      <c r="D11" s="26"/>
      <c r="F11" s="24"/>
      <c r="AD11" s="5"/>
    </row>
    <row r="12" spans="1:35" s="28" customFormat="1" ht="18" customHeight="1" x14ac:dyDescent="0.25">
      <c r="A12" s="27" t="s">
        <v>136</v>
      </c>
      <c r="B12" s="30"/>
      <c r="C12" s="29"/>
      <c r="AC12" s="5"/>
    </row>
    <row r="13" spans="1:35" ht="16.5" customHeight="1" thickBot="1" x14ac:dyDescent="0.3">
      <c r="A13" s="27"/>
      <c r="B13" s="27"/>
      <c r="C13" s="26"/>
      <c r="E13" s="24"/>
      <c r="AC13" s="5"/>
    </row>
    <row r="14" spans="1:35" ht="16.5" customHeight="1" thickBot="1" x14ac:dyDescent="0.3">
      <c r="A14" s="25">
        <f ca="1">INDEX('All postcode data'!$1:$1048576,MATCH(PostcodeSector,'All postcode data'!$D:$D,0),5)</f>
        <v>11823279.179999992</v>
      </c>
      <c r="C14" s="5"/>
      <c r="D14" s="5"/>
      <c r="E14" s="24"/>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
      <c r="D16" s="23"/>
    </row>
    <row r="17" spans="1:1" ht="47.25" customHeight="1" thickTop="1" thickBot="1" x14ac:dyDescent="0.3">
      <c r="A17" s="22" t="s">
        <v>135</v>
      </c>
    </row>
    <row r="18" spans="1:1" ht="16.5" customHeight="1" thickTop="1" x14ac:dyDescent="0.25"/>
  </sheetData>
  <sheetProtection selectLockedCells="1"/>
  <conditionalFormatting sqref="A13:B13">
    <cfRule type="expression" dxfId="6" priority="1">
      <formula>AND(NOT(ISBLANK($A$9)),NOT(ISNA($A$9)))=FALSE</formula>
    </cfRule>
  </conditionalFormatting>
  <conditionalFormatting sqref="A7:B9 A10:C10 C8 A11:B12 A14 E14 D9:AC11 C12:AB13">
    <cfRule type="expression" dxfId="5" priority="4">
      <formula>AND(NOT(ISBLANK($A$9)),NOT(ISNA($A$9)))=FALSE</formula>
    </cfRule>
  </conditionalFormatting>
  <conditionalFormatting sqref="C9">
    <cfRule type="expression" dxfId="4" priority="3">
      <formula>AND(NOT(ISBLANK($A$9)),NOT(ISNA($A$9)))=FALSE</formula>
    </cfRule>
  </conditionalFormatting>
  <conditionalFormatting sqref="C9 G9 I9">
    <cfRule type="expression" dxfId="3" priority="2">
      <formula>AND(NOT(ISBLANK(C9)),NOT(ISNA($A$9)))=FALSE</formula>
    </cfRule>
  </conditionalFormatting>
  <conditionalFormatting sqref="C5">
    <cfRule type="expression" dxfId="2"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7"/>
  <sheetViews>
    <sheetView showGridLines="0" tabSelected="1" zoomScale="70" zoomScaleNormal="70" workbookViewId="0">
      <pane ySplit="8" topLeftCell="A231" activePane="bottomLeft" state="frozen"/>
      <selection pane="bottomLeft" activeCell="E276" sqref="E276"/>
    </sheetView>
  </sheetViews>
  <sheetFormatPr defaultRowHeight="15" outlineLevelRow="1" x14ac:dyDescent="0.25"/>
  <cols>
    <col min="1" max="1" width="31.25" style="5" customWidth="1"/>
    <col min="2" max="2" width="9.625" style="7" customWidth="1"/>
    <col min="3" max="3" width="46.25" style="5" customWidth="1"/>
    <col min="4" max="4" width="17.25" style="6" customWidth="1"/>
    <col min="5" max="5" width="22.5" style="5" customWidth="1"/>
    <col min="6" max="16384" width="9" style="5"/>
  </cols>
  <sheetData>
    <row r="1" spans="1:10" ht="27.75" customHeight="1" x14ac:dyDescent="0.25">
      <c r="A1" s="1" t="str">
        <f>"Value of " &amp; LoanType &amp; " outstanding in Northern Ireland end-" &amp; TEXT(QuarterEnd,"MMMM YYYY") &amp; ", split by sector postcode"</f>
        <v>Value of residential mortgage loans outstanding in Northern Ireland end-December 2015, split by sector postcode</v>
      </c>
      <c r="C1" s="1"/>
    </row>
    <row r="2" spans="1:10" ht="9" customHeight="1" x14ac:dyDescent="0.25">
      <c r="A2" s="1"/>
      <c r="C2" s="1"/>
    </row>
    <row r="3" spans="1:10" ht="27.75" customHeight="1" x14ac:dyDescent="0.25">
      <c r="A3" s="2" t="s">
        <v>0</v>
      </c>
      <c r="C3" s="1"/>
    </row>
    <row r="4" spans="1:10" ht="9" customHeight="1" thickBot="1" x14ac:dyDescent="0.3">
      <c r="C4" s="1"/>
    </row>
    <row r="5" spans="1:10" s="14" customFormat="1" ht="27.75" customHeight="1" thickBot="1" x14ac:dyDescent="0.25">
      <c r="A5" s="53" t="s">
        <v>1</v>
      </c>
      <c r="B5" s="54"/>
      <c r="C5" s="55"/>
      <c r="D5" s="11"/>
      <c r="E5" s="56"/>
      <c r="F5" s="56"/>
      <c r="G5" s="56"/>
    </row>
    <row r="6" spans="1:10" ht="12" customHeight="1" x14ac:dyDescent="0.25">
      <c r="J6" s="18"/>
    </row>
    <row r="7" spans="1:10" ht="15.75" customHeight="1" thickBot="1" x14ac:dyDescent="0.3">
      <c r="A7" s="3"/>
      <c r="B7" s="13"/>
      <c r="C7" s="4"/>
      <c r="D7" s="19"/>
      <c r="E7" s="15" t="s">
        <v>134</v>
      </c>
      <c r="F7" s="16"/>
      <c r="G7" s="16"/>
      <c r="H7" s="17"/>
      <c r="I7" s="17"/>
      <c r="J7" s="17"/>
    </row>
    <row r="8" spans="1:10" ht="18.75" customHeight="1" thickTop="1" x14ac:dyDescent="0.25">
      <c r="A8" s="12" t="s">
        <v>3</v>
      </c>
      <c r="B8" s="12" t="s">
        <v>4</v>
      </c>
      <c r="C8" s="12" t="s">
        <v>5</v>
      </c>
      <c r="D8" s="20" t="s">
        <v>6</v>
      </c>
      <c r="E8" s="10" t="str">
        <f>"Q" &amp; MONTH(QuarterEnd)/3 &amp; " " &amp; YEAR(QuarterEnd)</f>
        <v>Q4 2015</v>
      </c>
      <c r="J8" s="18"/>
    </row>
    <row r="9" spans="1:10" ht="15" customHeight="1" outlineLevel="1" x14ac:dyDescent="0.25">
      <c r="A9" s="8" t="s">
        <v>133</v>
      </c>
      <c r="B9" s="8" t="s">
        <v>141</v>
      </c>
      <c r="C9" s="6" t="s">
        <v>133</v>
      </c>
      <c r="D9" s="6" t="s">
        <v>187</v>
      </c>
      <c r="E9" s="9"/>
    </row>
    <row r="10" spans="1:10" ht="15" customHeight="1" outlineLevel="1" x14ac:dyDescent="0.25">
      <c r="A10" s="8" t="s">
        <v>133</v>
      </c>
      <c r="B10" s="8" t="s">
        <v>141</v>
      </c>
      <c r="C10" s="6" t="s">
        <v>133</v>
      </c>
      <c r="D10" s="6" t="s">
        <v>188</v>
      </c>
      <c r="E10" s="9"/>
    </row>
    <row r="11" spans="1:10" ht="15" customHeight="1" outlineLevel="1" x14ac:dyDescent="0.25">
      <c r="A11" s="8" t="s">
        <v>133</v>
      </c>
      <c r="B11" s="8" t="s">
        <v>141</v>
      </c>
      <c r="C11" s="6" t="s">
        <v>133</v>
      </c>
      <c r="D11" s="6" t="s">
        <v>189</v>
      </c>
      <c r="E11" s="9"/>
    </row>
    <row r="12" spans="1:10" ht="15" customHeight="1" outlineLevel="1" x14ac:dyDescent="0.25">
      <c r="A12" s="8" t="s">
        <v>133</v>
      </c>
      <c r="B12" s="8" t="s">
        <v>141</v>
      </c>
      <c r="C12" s="6" t="s">
        <v>133</v>
      </c>
      <c r="D12" s="6" t="s">
        <v>190</v>
      </c>
      <c r="E12" s="9"/>
    </row>
    <row r="13" spans="1:10" ht="15" customHeight="1" outlineLevel="1" x14ac:dyDescent="0.25">
      <c r="A13" s="8" t="s">
        <v>133</v>
      </c>
      <c r="B13" s="8" t="s">
        <v>141</v>
      </c>
      <c r="C13" s="6" t="s">
        <v>133</v>
      </c>
      <c r="D13" s="6" t="s">
        <v>191</v>
      </c>
      <c r="E13" s="9"/>
    </row>
    <row r="14" spans="1:10" ht="15" customHeight="1" outlineLevel="1" x14ac:dyDescent="0.25">
      <c r="A14" s="8" t="s">
        <v>133</v>
      </c>
      <c r="B14" s="8" t="s">
        <v>141</v>
      </c>
      <c r="C14" s="6" t="s">
        <v>133</v>
      </c>
      <c r="D14" s="6" t="s">
        <v>192</v>
      </c>
      <c r="E14" s="9"/>
    </row>
    <row r="15" spans="1:10" ht="15" customHeight="1" outlineLevel="1" x14ac:dyDescent="0.25">
      <c r="A15" s="8" t="s">
        <v>133</v>
      </c>
      <c r="B15" s="8" t="s">
        <v>141</v>
      </c>
      <c r="C15" s="6" t="s">
        <v>133</v>
      </c>
      <c r="D15" s="6" t="s">
        <v>193</v>
      </c>
      <c r="E15" s="9"/>
    </row>
    <row r="16" spans="1:10" ht="15" customHeight="1" outlineLevel="1" x14ac:dyDescent="0.25">
      <c r="A16" s="8" t="s">
        <v>133</v>
      </c>
      <c r="B16" s="8" t="s">
        <v>141</v>
      </c>
      <c r="C16" s="6" t="s">
        <v>133</v>
      </c>
      <c r="D16" s="6" t="s">
        <v>142</v>
      </c>
      <c r="E16" s="9">
        <v>11671188.869999999</v>
      </c>
    </row>
    <row r="17" spans="1:5" ht="15" customHeight="1" outlineLevel="1" x14ac:dyDescent="0.25">
      <c r="A17" s="8" t="s">
        <v>133</v>
      </c>
      <c r="B17" s="8" t="s">
        <v>141</v>
      </c>
      <c r="C17" s="6" t="s">
        <v>133</v>
      </c>
      <c r="D17" s="6" t="s">
        <v>194</v>
      </c>
      <c r="E17" s="9"/>
    </row>
    <row r="18" spans="1:5" ht="15" customHeight="1" outlineLevel="1" x14ac:dyDescent="0.25">
      <c r="A18" s="8" t="s">
        <v>133</v>
      </c>
      <c r="B18" s="8" t="s">
        <v>141</v>
      </c>
      <c r="C18" s="6" t="s">
        <v>133</v>
      </c>
      <c r="D18" s="6" t="s">
        <v>143</v>
      </c>
      <c r="E18" s="9">
        <v>3916799.2000000016</v>
      </c>
    </row>
    <row r="19" spans="1:5" ht="15" customHeight="1" outlineLevel="1" x14ac:dyDescent="0.25">
      <c r="A19" s="8" t="s">
        <v>133</v>
      </c>
      <c r="B19" s="8" t="s">
        <v>141</v>
      </c>
      <c r="C19" s="6" t="s">
        <v>133</v>
      </c>
      <c r="D19" s="6" t="s">
        <v>7</v>
      </c>
      <c r="E19" s="9">
        <v>3575369.35</v>
      </c>
    </row>
    <row r="20" spans="1:5" ht="15" customHeight="1" outlineLevel="1" x14ac:dyDescent="0.25">
      <c r="A20" s="8" t="s">
        <v>133</v>
      </c>
      <c r="B20" s="8" t="s">
        <v>141</v>
      </c>
      <c r="C20" s="6" t="s">
        <v>133</v>
      </c>
      <c r="D20" s="6" t="s">
        <v>195</v>
      </c>
      <c r="E20" s="9"/>
    </row>
    <row r="21" spans="1:5" ht="15" customHeight="1" outlineLevel="1" x14ac:dyDescent="0.25">
      <c r="A21" s="8" t="s">
        <v>133</v>
      </c>
      <c r="B21" s="8" t="s">
        <v>141</v>
      </c>
      <c r="C21" s="6" t="s">
        <v>133</v>
      </c>
      <c r="D21" s="6" t="s">
        <v>144</v>
      </c>
      <c r="E21" s="9"/>
    </row>
    <row r="22" spans="1:5" ht="15" customHeight="1" outlineLevel="1" x14ac:dyDescent="0.25">
      <c r="A22" s="8" t="s">
        <v>133</v>
      </c>
      <c r="B22" s="8" t="s">
        <v>141</v>
      </c>
      <c r="C22" s="6" t="s">
        <v>133</v>
      </c>
      <c r="D22" s="6" t="s">
        <v>196</v>
      </c>
      <c r="E22" s="9">
        <v>912654.94000000029</v>
      </c>
    </row>
    <row r="23" spans="1:5" ht="15" customHeight="1" outlineLevel="1" x14ac:dyDescent="0.25">
      <c r="A23" s="8" t="s">
        <v>133</v>
      </c>
      <c r="B23" s="8" t="s">
        <v>141</v>
      </c>
      <c r="C23" s="6" t="s">
        <v>133</v>
      </c>
      <c r="D23" s="6" t="s">
        <v>145</v>
      </c>
      <c r="E23" s="9">
        <v>1114395.4000000001</v>
      </c>
    </row>
    <row r="24" spans="1:5" ht="15" customHeight="1" outlineLevel="1" x14ac:dyDescent="0.25">
      <c r="A24" s="8" t="s">
        <v>133</v>
      </c>
      <c r="B24" s="8" t="s">
        <v>141</v>
      </c>
      <c r="C24" s="6" t="s">
        <v>133</v>
      </c>
      <c r="D24" s="6" t="s">
        <v>146</v>
      </c>
      <c r="E24" s="9">
        <v>437991.56</v>
      </c>
    </row>
    <row r="25" spans="1:5" ht="15" customHeight="1" outlineLevel="1" x14ac:dyDescent="0.25">
      <c r="A25" s="8" t="s">
        <v>133</v>
      </c>
      <c r="B25" s="8" t="s">
        <v>141</v>
      </c>
      <c r="C25" s="6" t="s">
        <v>133</v>
      </c>
      <c r="D25" s="6" t="s">
        <v>147</v>
      </c>
      <c r="E25" s="9">
        <v>606531.75</v>
      </c>
    </row>
    <row r="26" spans="1:5" ht="15" customHeight="1" outlineLevel="1" x14ac:dyDescent="0.25">
      <c r="A26" s="8" t="s">
        <v>133</v>
      </c>
      <c r="B26" s="8" t="s">
        <v>141</v>
      </c>
      <c r="C26" s="6" t="s">
        <v>133</v>
      </c>
      <c r="D26" s="6" t="s">
        <v>148</v>
      </c>
      <c r="E26" s="9">
        <v>4066534.1399999983</v>
      </c>
    </row>
    <row r="27" spans="1:5" ht="15" customHeight="1" outlineLevel="1" x14ac:dyDescent="0.25">
      <c r="A27" s="8" t="s">
        <v>133</v>
      </c>
      <c r="B27" s="8" t="s">
        <v>141</v>
      </c>
      <c r="C27" s="6" t="s">
        <v>133</v>
      </c>
      <c r="D27" s="6" t="s">
        <v>260</v>
      </c>
      <c r="E27" s="9"/>
    </row>
    <row r="28" spans="1:5" ht="15" customHeight="1" outlineLevel="1" x14ac:dyDescent="0.25">
      <c r="A28" s="8" t="s">
        <v>133</v>
      </c>
      <c r="B28" s="8" t="s">
        <v>141</v>
      </c>
      <c r="C28" s="6" t="s">
        <v>133</v>
      </c>
      <c r="D28" s="6" t="s">
        <v>149</v>
      </c>
      <c r="E28" s="9">
        <v>4222072.8400000008</v>
      </c>
    </row>
    <row r="29" spans="1:5" ht="15" customHeight="1" outlineLevel="1" x14ac:dyDescent="0.25">
      <c r="A29" s="8" t="s">
        <v>133</v>
      </c>
      <c r="B29" s="8" t="s">
        <v>141</v>
      </c>
      <c r="C29" s="6" t="s">
        <v>133</v>
      </c>
      <c r="D29" s="6" t="s">
        <v>197</v>
      </c>
      <c r="E29" s="9">
        <v>2450448.5699999994</v>
      </c>
    </row>
    <row r="30" spans="1:5" ht="15" customHeight="1" outlineLevel="1" x14ac:dyDescent="0.25">
      <c r="A30" s="8" t="s">
        <v>133</v>
      </c>
      <c r="B30" s="8" t="s">
        <v>141</v>
      </c>
      <c r="C30" s="6" t="s">
        <v>133</v>
      </c>
      <c r="D30" s="6" t="s">
        <v>8</v>
      </c>
      <c r="E30" s="9">
        <v>4108172.629999998</v>
      </c>
    </row>
    <row r="31" spans="1:5" ht="15" customHeight="1" outlineLevel="1" x14ac:dyDescent="0.25">
      <c r="A31" s="8" t="s">
        <v>133</v>
      </c>
      <c r="B31" s="8" t="s">
        <v>141</v>
      </c>
      <c r="C31" s="6" t="s">
        <v>133</v>
      </c>
      <c r="D31" s="6" t="s">
        <v>198</v>
      </c>
      <c r="E31" s="9"/>
    </row>
    <row r="32" spans="1:5" ht="15" customHeight="1" outlineLevel="1" x14ac:dyDescent="0.25">
      <c r="A32" s="8" t="s">
        <v>133</v>
      </c>
      <c r="B32" s="8" t="s">
        <v>141</v>
      </c>
      <c r="C32" s="6" t="s">
        <v>133</v>
      </c>
      <c r="D32" s="6" t="s">
        <v>9</v>
      </c>
      <c r="E32" s="9">
        <v>722774.48</v>
      </c>
    </row>
    <row r="33" spans="1:5" ht="15" customHeight="1" outlineLevel="1" x14ac:dyDescent="0.25">
      <c r="A33" s="8" t="s">
        <v>133</v>
      </c>
      <c r="B33" s="8" t="s">
        <v>141</v>
      </c>
      <c r="C33" s="6" t="s">
        <v>133</v>
      </c>
      <c r="D33" s="6" t="s">
        <v>150</v>
      </c>
      <c r="E33" s="9">
        <v>2372273.1700000004</v>
      </c>
    </row>
    <row r="34" spans="1:5" ht="15" customHeight="1" outlineLevel="1" x14ac:dyDescent="0.25">
      <c r="A34" s="8" t="s">
        <v>133</v>
      </c>
      <c r="B34" s="8" t="s">
        <v>141</v>
      </c>
      <c r="C34" s="6" t="s">
        <v>133</v>
      </c>
      <c r="D34" s="6" t="s">
        <v>10</v>
      </c>
      <c r="E34" s="9">
        <v>4794201.3900000006</v>
      </c>
    </row>
    <row r="35" spans="1:5" ht="15" customHeight="1" outlineLevel="1" x14ac:dyDescent="0.25">
      <c r="A35" s="8" t="s">
        <v>133</v>
      </c>
      <c r="B35" s="8" t="s">
        <v>141</v>
      </c>
      <c r="C35" s="6" t="s">
        <v>133</v>
      </c>
      <c r="D35" s="6" t="s">
        <v>11</v>
      </c>
      <c r="E35" s="9">
        <v>4685120.01</v>
      </c>
    </row>
    <row r="36" spans="1:5" ht="15" customHeight="1" outlineLevel="1" x14ac:dyDescent="0.25">
      <c r="A36" s="8" t="s">
        <v>133</v>
      </c>
      <c r="B36" s="8" t="s">
        <v>141</v>
      </c>
      <c r="C36" s="6" t="s">
        <v>133</v>
      </c>
      <c r="D36" s="6" t="s">
        <v>151</v>
      </c>
      <c r="E36" s="9">
        <v>14197030.940000001</v>
      </c>
    </row>
    <row r="37" spans="1:5" ht="15" customHeight="1" outlineLevel="1" x14ac:dyDescent="0.25">
      <c r="A37" s="8" t="s">
        <v>133</v>
      </c>
      <c r="B37" s="8" t="s">
        <v>141</v>
      </c>
      <c r="C37" s="6" t="s">
        <v>133</v>
      </c>
      <c r="D37" s="6" t="s">
        <v>12</v>
      </c>
      <c r="E37" s="9">
        <v>5360232.1799999988</v>
      </c>
    </row>
    <row r="38" spans="1:5" ht="15" customHeight="1" outlineLevel="1" x14ac:dyDescent="0.25">
      <c r="A38" s="8" t="s">
        <v>133</v>
      </c>
      <c r="B38" s="8" t="s">
        <v>141</v>
      </c>
      <c r="C38" s="6" t="s">
        <v>133</v>
      </c>
      <c r="D38" s="6" t="s">
        <v>13</v>
      </c>
      <c r="E38" s="9">
        <v>9640536.9800000023</v>
      </c>
    </row>
    <row r="39" spans="1:5" ht="15" customHeight="1" outlineLevel="1" x14ac:dyDescent="0.25">
      <c r="A39" s="8" t="s">
        <v>133</v>
      </c>
      <c r="B39" s="8" t="s">
        <v>141</v>
      </c>
      <c r="C39" s="6" t="s">
        <v>133</v>
      </c>
      <c r="D39" s="6" t="s">
        <v>14</v>
      </c>
      <c r="E39" s="9">
        <v>10951134.290000001</v>
      </c>
    </row>
    <row r="40" spans="1:5" ht="15" customHeight="1" outlineLevel="1" x14ac:dyDescent="0.25">
      <c r="A40" s="8" t="s">
        <v>133</v>
      </c>
      <c r="B40" s="8" t="s">
        <v>141</v>
      </c>
      <c r="C40" s="6" t="s">
        <v>133</v>
      </c>
      <c r="D40" s="6" t="s">
        <v>15</v>
      </c>
      <c r="E40" s="9">
        <v>18188115.619999994</v>
      </c>
    </row>
    <row r="41" spans="1:5" ht="15" customHeight="1" outlineLevel="1" x14ac:dyDescent="0.25">
      <c r="A41" s="8" t="s">
        <v>133</v>
      </c>
      <c r="B41" s="8" t="s">
        <v>141</v>
      </c>
      <c r="C41" s="6" t="s">
        <v>133</v>
      </c>
      <c r="D41" s="6" t="s">
        <v>199</v>
      </c>
      <c r="E41" s="9"/>
    </row>
    <row r="42" spans="1:5" ht="15" customHeight="1" outlineLevel="1" x14ac:dyDescent="0.25">
      <c r="A42" s="8" t="s">
        <v>133</v>
      </c>
      <c r="B42" s="8" t="s">
        <v>141</v>
      </c>
      <c r="C42" s="6" t="s">
        <v>133</v>
      </c>
      <c r="D42" s="6" t="s">
        <v>16</v>
      </c>
      <c r="E42" s="9">
        <v>8571278.9299999941</v>
      </c>
    </row>
    <row r="43" spans="1:5" ht="15" customHeight="1" outlineLevel="1" x14ac:dyDescent="0.25">
      <c r="A43" s="8" t="s">
        <v>133</v>
      </c>
      <c r="B43" s="8" t="s">
        <v>141</v>
      </c>
      <c r="C43" s="6" t="s">
        <v>133</v>
      </c>
      <c r="D43" s="6" t="s">
        <v>17</v>
      </c>
      <c r="E43" s="9">
        <v>15969329.710000005</v>
      </c>
    </row>
    <row r="44" spans="1:5" ht="15" customHeight="1" outlineLevel="1" x14ac:dyDescent="0.25">
      <c r="A44" s="8" t="s">
        <v>133</v>
      </c>
      <c r="B44" s="8" t="s">
        <v>141</v>
      </c>
      <c r="C44" s="6" t="s">
        <v>133</v>
      </c>
      <c r="D44" s="6" t="s">
        <v>18</v>
      </c>
      <c r="E44" s="9">
        <v>11695367.799999991</v>
      </c>
    </row>
    <row r="45" spans="1:5" ht="15" customHeight="1" outlineLevel="1" x14ac:dyDescent="0.25">
      <c r="A45" s="8" t="s">
        <v>133</v>
      </c>
      <c r="B45" s="8" t="s">
        <v>141</v>
      </c>
      <c r="C45" s="6" t="s">
        <v>133</v>
      </c>
      <c r="D45" s="6" t="s">
        <v>19</v>
      </c>
      <c r="E45" s="9">
        <v>12380081.020000001</v>
      </c>
    </row>
    <row r="46" spans="1:5" ht="15" customHeight="1" outlineLevel="1" x14ac:dyDescent="0.25">
      <c r="A46" s="8" t="s">
        <v>133</v>
      </c>
      <c r="B46" s="8" t="s">
        <v>141</v>
      </c>
      <c r="C46" s="6" t="s">
        <v>133</v>
      </c>
      <c r="D46" s="6" t="s">
        <v>200</v>
      </c>
      <c r="E46" s="9"/>
    </row>
    <row r="47" spans="1:5" ht="15" customHeight="1" outlineLevel="1" x14ac:dyDescent="0.25">
      <c r="A47" s="8" t="s">
        <v>133</v>
      </c>
      <c r="B47" s="8" t="s">
        <v>141</v>
      </c>
      <c r="C47" s="6" t="s">
        <v>133</v>
      </c>
      <c r="D47" s="6" t="s">
        <v>201</v>
      </c>
      <c r="E47" s="9"/>
    </row>
    <row r="48" spans="1:5" ht="15" customHeight="1" outlineLevel="1" x14ac:dyDescent="0.25">
      <c r="A48" s="8" t="s">
        <v>133</v>
      </c>
      <c r="B48" s="8" t="s">
        <v>141</v>
      </c>
      <c r="C48" s="6" t="s">
        <v>133</v>
      </c>
      <c r="D48" s="6" t="s">
        <v>20</v>
      </c>
      <c r="E48" s="9">
        <v>15237383.450000009</v>
      </c>
    </row>
    <row r="49" spans="1:5" ht="15" customHeight="1" outlineLevel="1" x14ac:dyDescent="0.25">
      <c r="A49" s="8" t="s">
        <v>133</v>
      </c>
      <c r="B49" s="8" t="s">
        <v>141</v>
      </c>
      <c r="C49" s="6" t="s">
        <v>133</v>
      </c>
      <c r="D49" s="6" t="s">
        <v>21</v>
      </c>
      <c r="E49" s="9">
        <v>4681615.2300000023</v>
      </c>
    </row>
    <row r="50" spans="1:5" ht="15" customHeight="1" outlineLevel="1" x14ac:dyDescent="0.25">
      <c r="A50" s="8" t="s">
        <v>133</v>
      </c>
      <c r="B50" s="8" t="s">
        <v>141</v>
      </c>
      <c r="C50" s="6" t="s">
        <v>133</v>
      </c>
      <c r="D50" s="6" t="s">
        <v>22</v>
      </c>
      <c r="E50" s="9">
        <v>9582691.3300000038</v>
      </c>
    </row>
    <row r="51" spans="1:5" ht="15" customHeight="1" outlineLevel="1" x14ac:dyDescent="0.25">
      <c r="A51" s="8" t="s">
        <v>133</v>
      </c>
      <c r="B51" s="8" t="s">
        <v>141</v>
      </c>
      <c r="C51" s="6" t="s">
        <v>133</v>
      </c>
      <c r="D51" s="6" t="s">
        <v>275</v>
      </c>
      <c r="E51" s="9"/>
    </row>
    <row r="52" spans="1:5" ht="15" customHeight="1" outlineLevel="1" x14ac:dyDescent="0.25">
      <c r="A52" s="8" t="s">
        <v>133</v>
      </c>
      <c r="B52" s="8" t="s">
        <v>141</v>
      </c>
      <c r="C52" s="6" t="s">
        <v>133</v>
      </c>
      <c r="D52" s="6" t="s">
        <v>152</v>
      </c>
      <c r="E52" s="9">
        <v>9392119.3600000013</v>
      </c>
    </row>
    <row r="53" spans="1:5" ht="15" customHeight="1" outlineLevel="1" x14ac:dyDescent="0.25">
      <c r="A53" s="8" t="s">
        <v>133</v>
      </c>
      <c r="B53" s="8" t="s">
        <v>141</v>
      </c>
      <c r="C53" s="6" t="s">
        <v>133</v>
      </c>
      <c r="D53" s="6" t="s">
        <v>23</v>
      </c>
      <c r="E53" s="9">
        <v>8051460.4100000001</v>
      </c>
    </row>
    <row r="54" spans="1:5" ht="15" customHeight="1" outlineLevel="1" x14ac:dyDescent="0.25">
      <c r="A54" s="8" t="s">
        <v>133</v>
      </c>
      <c r="B54" s="8" t="s">
        <v>141</v>
      </c>
      <c r="C54" s="6" t="s">
        <v>133</v>
      </c>
      <c r="D54" s="6" t="s">
        <v>24</v>
      </c>
      <c r="E54" s="9">
        <v>13310647.939999999</v>
      </c>
    </row>
    <row r="55" spans="1:5" ht="15" customHeight="1" outlineLevel="1" x14ac:dyDescent="0.25">
      <c r="A55" s="8" t="s">
        <v>133</v>
      </c>
      <c r="B55" s="8" t="s">
        <v>141</v>
      </c>
      <c r="C55" s="6" t="s">
        <v>133</v>
      </c>
      <c r="D55" s="6" t="s">
        <v>25</v>
      </c>
      <c r="E55" s="9">
        <v>11332052.92</v>
      </c>
    </row>
    <row r="56" spans="1:5" ht="15" customHeight="1" outlineLevel="1" x14ac:dyDescent="0.25">
      <c r="A56" s="8" t="s">
        <v>133</v>
      </c>
      <c r="B56" s="8" t="s">
        <v>141</v>
      </c>
      <c r="C56" s="6" t="s">
        <v>133</v>
      </c>
      <c r="D56" s="6" t="s">
        <v>26</v>
      </c>
      <c r="E56" s="9">
        <v>16294726.319999997</v>
      </c>
    </row>
    <row r="57" spans="1:5" ht="15" customHeight="1" outlineLevel="1" x14ac:dyDescent="0.25">
      <c r="A57" s="8" t="s">
        <v>133</v>
      </c>
      <c r="B57" s="8" t="s">
        <v>141</v>
      </c>
      <c r="C57" s="6" t="s">
        <v>133</v>
      </c>
      <c r="D57" s="6" t="s">
        <v>27</v>
      </c>
      <c r="E57" s="9">
        <v>13517291.68</v>
      </c>
    </row>
    <row r="58" spans="1:5" ht="15" customHeight="1" outlineLevel="1" x14ac:dyDescent="0.25">
      <c r="A58" s="8" t="s">
        <v>133</v>
      </c>
      <c r="B58" s="8" t="s">
        <v>141</v>
      </c>
      <c r="C58" s="6" t="s">
        <v>133</v>
      </c>
      <c r="D58" s="6" t="s">
        <v>28</v>
      </c>
      <c r="E58" s="9">
        <v>7962858.8200000012</v>
      </c>
    </row>
    <row r="59" spans="1:5" ht="15" customHeight="1" outlineLevel="1" x14ac:dyDescent="0.25">
      <c r="A59" s="8" t="s">
        <v>133</v>
      </c>
      <c r="B59" s="8" t="s">
        <v>141</v>
      </c>
      <c r="C59" s="6" t="s">
        <v>133</v>
      </c>
      <c r="D59" s="6" t="s">
        <v>29</v>
      </c>
      <c r="E59" s="9">
        <v>9196059.5700000003</v>
      </c>
    </row>
    <row r="60" spans="1:5" ht="15" customHeight="1" outlineLevel="1" x14ac:dyDescent="0.25">
      <c r="A60" s="8" t="s">
        <v>133</v>
      </c>
      <c r="B60" s="8" t="s">
        <v>141</v>
      </c>
      <c r="C60" s="6" t="s">
        <v>133</v>
      </c>
      <c r="D60" s="6" t="s">
        <v>276</v>
      </c>
      <c r="E60" s="9"/>
    </row>
    <row r="61" spans="1:5" ht="15" customHeight="1" outlineLevel="1" x14ac:dyDescent="0.25">
      <c r="A61" s="8" t="s">
        <v>133</v>
      </c>
      <c r="B61" s="8" t="s">
        <v>141</v>
      </c>
      <c r="C61" s="6" t="s">
        <v>133</v>
      </c>
      <c r="D61" s="6" t="s">
        <v>30</v>
      </c>
      <c r="E61" s="9">
        <v>9173316.6199999992</v>
      </c>
    </row>
    <row r="62" spans="1:5" ht="15" customHeight="1" outlineLevel="1" x14ac:dyDescent="0.25">
      <c r="A62" s="8" t="s">
        <v>133</v>
      </c>
      <c r="B62" s="8" t="s">
        <v>141</v>
      </c>
      <c r="C62" s="6" t="s">
        <v>133</v>
      </c>
      <c r="D62" s="6" t="s">
        <v>31</v>
      </c>
      <c r="E62" s="9">
        <v>13250168.779999994</v>
      </c>
    </row>
    <row r="63" spans="1:5" ht="15" customHeight="1" outlineLevel="1" x14ac:dyDescent="0.25">
      <c r="A63" s="8" t="s">
        <v>133</v>
      </c>
      <c r="B63" s="8" t="s">
        <v>141</v>
      </c>
      <c r="C63" s="6" t="s">
        <v>133</v>
      </c>
      <c r="D63" s="6" t="s">
        <v>32</v>
      </c>
      <c r="E63" s="9">
        <v>14406117.160000004</v>
      </c>
    </row>
    <row r="64" spans="1:5" ht="15" customHeight="1" outlineLevel="1" x14ac:dyDescent="0.25">
      <c r="A64" s="8" t="s">
        <v>133</v>
      </c>
      <c r="B64" s="8" t="s">
        <v>141</v>
      </c>
      <c r="C64" s="6" t="s">
        <v>133</v>
      </c>
      <c r="D64" s="6" t="s">
        <v>33</v>
      </c>
      <c r="E64" s="9">
        <v>5771812.509999997</v>
      </c>
    </row>
    <row r="65" spans="1:5" ht="15" customHeight="1" outlineLevel="1" x14ac:dyDescent="0.25">
      <c r="A65" s="8" t="s">
        <v>133</v>
      </c>
      <c r="B65" s="8" t="s">
        <v>141</v>
      </c>
      <c r="C65" s="6" t="s">
        <v>133</v>
      </c>
      <c r="D65" s="6" t="s">
        <v>34</v>
      </c>
      <c r="E65" s="9">
        <v>23180516.110000014</v>
      </c>
    </row>
    <row r="66" spans="1:5" ht="15" customHeight="1" outlineLevel="1" x14ac:dyDescent="0.25">
      <c r="A66" s="8" t="s">
        <v>133</v>
      </c>
      <c r="B66" s="8" t="s">
        <v>141</v>
      </c>
      <c r="C66" s="6" t="s">
        <v>133</v>
      </c>
      <c r="D66" s="6" t="s">
        <v>153</v>
      </c>
      <c r="E66" s="9">
        <v>7426177.3700000001</v>
      </c>
    </row>
    <row r="67" spans="1:5" ht="15" customHeight="1" outlineLevel="1" x14ac:dyDescent="0.25">
      <c r="A67" s="8" t="s">
        <v>133</v>
      </c>
      <c r="B67" s="8" t="s">
        <v>141</v>
      </c>
      <c r="C67" s="6" t="s">
        <v>133</v>
      </c>
      <c r="D67" s="6" t="s">
        <v>35</v>
      </c>
      <c r="E67" s="9">
        <v>21044500.130000014</v>
      </c>
    </row>
    <row r="68" spans="1:5" ht="15" customHeight="1" outlineLevel="1" x14ac:dyDescent="0.25">
      <c r="A68" s="8" t="s">
        <v>133</v>
      </c>
      <c r="B68" s="8" t="s">
        <v>141</v>
      </c>
      <c r="C68" s="6" t="s">
        <v>133</v>
      </c>
      <c r="D68" s="6" t="s">
        <v>202</v>
      </c>
      <c r="E68" s="9">
        <v>3517144.9199999995</v>
      </c>
    </row>
    <row r="69" spans="1:5" ht="15" customHeight="1" outlineLevel="1" x14ac:dyDescent="0.25">
      <c r="A69" s="8" t="s">
        <v>133</v>
      </c>
      <c r="B69" s="8" t="s">
        <v>141</v>
      </c>
      <c r="C69" s="6" t="s">
        <v>133</v>
      </c>
      <c r="D69" s="6" t="s">
        <v>203</v>
      </c>
      <c r="E69" s="9">
        <v>3352072.3200000022</v>
      </c>
    </row>
    <row r="70" spans="1:5" ht="15" customHeight="1" outlineLevel="1" x14ac:dyDescent="0.25">
      <c r="A70" s="8" t="s">
        <v>133</v>
      </c>
      <c r="B70" s="8" t="s">
        <v>141</v>
      </c>
      <c r="C70" s="6" t="s">
        <v>133</v>
      </c>
      <c r="D70" s="6" t="s">
        <v>36</v>
      </c>
      <c r="E70" s="9">
        <v>18348663.260000005</v>
      </c>
    </row>
    <row r="71" spans="1:5" ht="15" customHeight="1" outlineLevel="1" x14ac:dyDescent="0.25">
      <c r="A71" s="8" t="s">
        <v>133</v>
      </c>
      <c r="B71" s="8" t="s">
        <v>141</v>
      </c>
      <c r="C71" s="6" t="s">
        <v>133</v>
      </c>
      <c r="D71" s="6" t="s">
        <v>37</v>
      </c>
      <c r="E71" s="9">
        <v>21783287.429999981</v>
      </c>
    </row>
    <row r="72" spans="1:5" ht="15" customHeight="1" outlineLevel="1" x14ac:dyDescent="0.25">
      <c r="A72" s="8" t="s">
        <v>133</v>
      </c>
      <c r="B72" s="8" t="s">
        <v>141</v>
      </c>
      <c r="C72" s="6" t="s">
        <v>133</v>
      </c>
      <c r="D72" s="6" t="s">
        <v>261</v>
      </c>
      <c r="E72" s="9"/>
    </row>
    <row r="73" spans="1:5" ht="15" customHeight="1" outlineLevel="1" x14ac:dyDescent="0.25">
      <c r="A73" s="8" t="s">
        <v>133</v>
      </c>
      <c r="B73" s="8" t="s">
        <v>141</v>
      </c>
      <c r="C73" s="6" t="s">
        <v>133</v>
      </c>
      <c r="D73" s="6" t="s">
        <v>154</v>
      </c>
      <c r="E73" s="9">
        <v>11607140.080000004</v>
      </c>
    </row>
    <row r="74" spans="1:5" ht="15" customHeight="1" outlineLevel="1" x14ac:dyDescent="0.25">
      <c r="A74" s="8" t="s">
        <v>133</v>
      </c>
      <c r="B74" s="8" t="s">
        <v>141</v>
      </c>
      <c r="C74" s="6" t="s">
        <v>133</v>
      </c>
      <c r="D74" s="6" t="s">
        <v>204</v>
      </c>
      <c r="E74" s="9"/>
    </row>
    <row r="75" spans="1:5" ht="15" customHeight="1" outlineLevel="1" x14ac:dyDescent="0.25">
      <c r="A75" s="8" t="s">
        <v>133</v>
      </c>
      <c r="B75" s="8" t="s">
        <v>141</v>
      </c>
      <c r="C75" s="6" t="s">
        <v>133</v>
      </c>
      <c r="D75" s="6" t="s">
        <v>277</v>
      </c>
      <c r="E75" s="9"/>
    </row>
    <row r="76" spans="1:5" ht="15" customHeight="1" outlineLevel="1" x14ac:dyDescent="0.25">
      <c r="A76" s="8" t="s">
        <v>133</v>
      </c>
      <c r="B76" s="8" t="s">
        <v>141</v>
      </c>
      <c r="C76" s="6" t="s">
        <v>133</v>
      </c>
      <c r="D76" s="6" t="s">
        <v>38</v>
      </c>
      <c r="E76" s="9">
        <v>6489436.9500000011</v>
      </c>
    </row>
    <row r="77" spans="1:5" ht="15" customHeight="1" outlineLevel="1" x14ac:dyDescent="0.25">
      <c r="A77" s="8" t="s">
        <v>133</v>
      </c>
      <c r="B77" s="8" t="s">
        <v>141</v>
      </c>
      <c r="C77" s="6" t="s">
        <v>133</v>
      </c>
      <c r="D77" s="6" t="s">
        <v>39</v>
      </c>
      <c r="E77" s="9">
        <v>7842128.4199999981</v>
      </c>
    </row>
    <row r="78" spans="1:5" ht="15" customHeight="1" outlineLevel="1" x14ac:dyDescent="0.25">
      <c r="A78" s="8" t="s">
        <v>133</v>
      </c>
      <c r="B78" s="8" t="s">
        <v>141</v>
      </c>
      <c r="C78" s="6" t="s">
        <v>133</v>
      </c>
      <c r="D78" s="6" t="s">
        <v>205</v>
      </c>
      <c r="E78" s="9">
        <v>7296378.1699999971</v>
      </c>
    </row>
    <row r="79" spans="1:5" ht="15" customHeight="1" outlineLevel="1" x14ac:dyDescent="0.25">
      <c r="A79" s="8" t="s">
        <v>133</v>
      </c>
      <c r="B79" s="8" t="s">
        <v>141</v>
      </c>
      <c r="C79" s="6" t="s">
        <v>133</v>
      </c>
      <c r="D79" s="6" t="s">
        <v>40</v>
      </c>
      <c r="E79" s="9">
        <v>17799786.079999972</v>
      </c>
    </row>
    <row r="80" spans="1:5" ht="15" customHeight="1" outlineLevel="1" x14ac:dyDescent="0.25">
      <c r="A80" s="8" t="s">
        <v>133</v>
      </c>
      <c r="B80" s="8" t="s">
        <v>141</v>
      </c>
      <c r="C80" s="6" t="s">
        <v>133</v>
      </c>
      <c r="D80" s="6" t="s">
        <v>41</v>
      </c>
      <c r="E80" s="9">
        <v>8955984.6099999994</v>
      </c>
    </row>
    <row r="81" spans="1:5" ht="15" customHeight="1" outlineLevel="1" x14ac:dyDescent="0.25">
      <c r="A81" s="8" t="s">
        <v>133</v>
      </c>
      <c r="B81" s="8" t="s">
        <v>141</v>
      </c>
      <c r="C81" s="6" t="s">
        <v>133</v>
      </c>
      <c r="D81" s="6" t="s">
        <v>42</v>
      </c>
      <c r="E81" s="9">
        <v>10705641.769999996</v>
      </c>
    </row>
    <row r="82" spans="1:5" ht="15" customHeight="1" outlineLevel="1" x14ac:dyDescent="0.25">
      <c r="A82" s="8" t="s">
        <v>133</v>
      </c>
      <c r="B82" s="8" t="s">
        <v>141</v>
      </c>
      <c r="C82" s="6" t="s">
        <v>133</v>
      </c>
      <c r="D82" s="6" t="s">
        <v>43</v>
      </c>
      <c r="E82" s="9">
        <v>7735008.799999998</v>
      </c>
    </row>
    <row r="83" spans="1:5" ht="15" customHeight="1" outlineLevel="1" x14ac:dyDescent="0.25">
      <c r="A83" s="8" t="s">
        <v>133</v>
      </c>
      <c r="B83" s="8" t="s">
        <v>141</v>
      </c>
      <c r="C83" s="6" t="s">
        <v>133</v>
      </c>
      <c r="D83" s="6" t="s">
        <v>44</v>
      </c>
      <c r="E83" s="9">
        <v>2878667.17</v>
      </c>
    </row>
    <row r="84" spans="1:5" ht="15" customHeight="1" outlineLevel="1" x14ac:dyDescent="0.25">
      <c r="A84" s="8" t="s">
        <v>133</v>
      </c>
      <c r="B84" s="8" t="s">
        <v>141</v>
      </c>
      <c r="C84" s="6" t="s">
        <v>133</v>
      </c>
      <c r="D84" s="6" t="s">
        <v>278</v>
      </c>
      <c r="E84" s="9"/>
    </row>
    <row r="85" spans="1:5" ht="15" customHeight="1" outlineLevel="1" x14ac:dyDescent="0.25">
      <c r="A85" s="8" t="s">
        <v>133</v>
      </c>
      <c r="B85" s="8" t="s">
        <v>141</v>
      </c>
      <c r="C85" s="6" t="s">
        <v>133</v>
      </c>
      <c r="D85" s="6" t="s">
        <v>206</v>
      </c>
      <c r="E85" s="9">
        <v>7193104.1500000004</v>
      </c>
    </row>
    <row r="86" spans="1:5" ht="15" customHeight="1" outlineLevel="1" x14ac:dyDescent="0.25">
      <c r="A86" s="8" t="s">
        <v>133</v>
      </c>
      <c r="B86" s="8" t="s">
        <v>141</v>
      </c>
      <c r="C86" s="6" t="s">
        <v>133</v>
      </c>
      <c r="D86" s="6" t="s">
        <v>45</v>
      </c>
      <c r="E86" s="9">
        <v>6692897.0999999978</v>
      </c>
    </row>
    <row r="87" spans="1:5" ht="15" customHeight="1" outlineLevel="1" x14ac:dyDescent="0.25">
      <c r="A87" s="8" t="s">
        <v>133</v>
      </c>
      <c r="B87" s="8" t="s">
        <v>141</v>
      </c>
      <c r="C87" s="6" t="s">
        <v>133</v>
      </c>
      <c r="D87" s="6" t="s">
        <v>46</v>
      </c>
      <c r="E87" s="9">
        <v>8456688.2699999996</v>
      </c>
    </row>
    <row r="88" spans="1:5" ht="15" customHeight="1" outlineLevel="1" x14ac:dyDescent="0.25">
      <c r="A88" s="8" t="s">
        <v>133</v>
      </c>
      <c r="B88" s="8" t="s">
        <v>141</v>
      </c>
      <c r="C88" s="6" t="s">
        <v>133</v>
      </c>
      <c r="D88" s="6" t="s">
        <v>155</v>
      </c>
      <c r="E88" s="9">
        <v>12930908.520000005</v>
      </c>
    </row>
    <row r="89" spans="1:5" ht="15" customHeight="1" outlineLevel="1" x14ac:dyDescent="0.25">
      <c r="A89" s="8" t="s">
        <v>133</v>
      </c>
      <c r="B89" s="8" t="s">
        <v>141</v>
      </c>
      <c r="C89" s="6" t="s">
        <v>133</v>
      </c>
      <c r="D89" s="6" t="s">
        <v>47</v>
      </c>
      <c r="E89" s="9">
        <v>7708394.2800000021</v>
      </c>
    </row>
    <row r="90" spans="1:5" ht="15" customHeight="1" outlineLevel="1" x14ac:dyDescent="0.25">
      <c r="A90" s="8" t="s">
        <v>133</v>
      </c>
      <c r="B90" s="8" t="s">
        <v>141</v>
      </c>
      <c r="C90" s="6" t="s">
        <v>133</v>
      </c>
      <c r="D90" s="6" t="s">
        <v>207</v>
      </c>
      <c r="E90" s="9">
        <v>6806536.740000003</v>
      </c>
    </row>
    <row r="91" spans="1:5" ht="15" customHeight="1" outlineLevel="1" x14ac:dyDescent="0.25">
      <c r="A91" s="8" t="s">
        <v>133</v>
      </c>
      <c r="B91" s="8" t="s">
        <v>141</v>
      </c>
      <c r="C91" s="6" t="s">
        <v>133</v>
      </c>
      <c r="D91" s="6" t="s">
        <v>208</v>
      </c>
      <c r="E91" s="9">
        <v>1270131.51</v>
      </c>
    </row>
    <row r="92" spans="1:5" ht="15" customHeight="1" outlineLevel="1" x14ac:dyDescent="0.25">
      <c r="A92" s="8" t="s">
        <v>133</v>
      </c>
      <c r="B92" s="8" t="s">
        <v>141</v>
      </c>
      <c r="C92" s="6" t="s">
        <v>133</v>
      </c>
      <c r="D92" s="6" t="s">
        <v>279</v>
      </c>
      <c r="E92" s="9"/>
    </row>
    <row r="93" spans="1:5" ht="15" customHeight="1" outlineLevel="1" x14ac:dyDescent="0.25">
      <c r="A93" s="8" t="s">
        <v>133</v>
      </c>
      <c r="B93" s="8" t="s">
        <v>141</v>
      </c>
      <c r="C93" s="6" t="s">
        <v>133</v>
      </c>
      <c r="D93" s="6" t="s">
        <v>209</v>
      </c>
      <c r="E93" s="9">
        <v>4193120.060000001</v>
      </c>
    </row>
    <row r="94" spans="1:5" ht="15" customHeight="1" outlineLevel="1" x14ac:dyDescent="0.25">
      <c r="A94" s="8" t="s">
        <v>133</v>
      </c>
      <c r="B94" s="8" t="s">
        <v>141</v>
      </c>
      <c r="C94" s="6" t="s">
        <v>133</v>
      </c>
      <c r="D94" s="6" t="s">
        <v>210</v>
      </c>
      <c r="E94" s="9">
        <v>4034255.2200000007</v>
      </c>
    </row>
    <row r="95" spans="1:5" ht="15" customHeight="1" outlineLevel="1" x14ac:dyDescent="0.25">
      <c r="A95" s="8" t="s">
        <v>133</v>
      </c>
      <c r="B95" s="8" t="s">
        <v>141</v>
      </c>
      <c r="C95" s="6" t="s">
        <v>133</v>
      </c>
      <c r="D95" s="6" t="s">
        <v>156</v>
      </c>
      <c r="E95" s="9">
        <v>4128156.71</v>
      </c>
    </row>
    <row r="96" spans="1:5" ht="15" customHeight="1" outlineLevel="1" x14ac:dyDescent="0.25">
      <c r="A96" s="8" t="s">
        <v>133</v>
      </c>
      <c r="B96" s="8" t="s">
        <v>141</v>
      </c>
      <c r="C96" s="6" t="s">
        <v>133</v>
      </c>
      <c r="D96" s="6" t="s">
        <v>211</v>
      </c>
      <c r="E96" s="9">
        <v>4589234.53</v>
      </c>
    </row>
    <row r="97" spans="1:5" ht="15" customHeight="1" outlineLevel="1" x14ac:dyDescent="0.25">
      <c r="A97" s="8" t="s">
        <v>133</v>
      </c>
      <c r="B97" s="8" t="s">
        <v>141</v>
      </c>
      <c r="C97" s="6" t="s">
        <v>133</v>
      </c>
      <c r="D97" s="6" t="s">
        <v>48</v>
      </c>
      <c r="E97" s="9">
        <v>10905193.610000005</v>
      </c>
    </row>
    <row r="98" spans="1:5" ht="15" customHeight="1" outlineLevel="1" x14ac:dyDescent="0.25">
      <c r="A98" s="8" t="s">
        <v>133</v>
      </c>
      <c r="B98" s="8" t="s">
        <v>141</v>
      </c>
      <c r="C98" s="6" t="s">
        <v>133</v>
      </c>
      <c r="D98" s="6" t="s">
        <v>157</v>
      </c>
      <c r="E98" s="9">
        <v>7982272.7600000035</v>
      </c>
    </row>
    <row r="99" spans="1:5" ht="15" customHeight="1" outlineLevel="1" x14ac:dyDescent="0.25">
      <c r="A99" s="8" t="s">
        <v>133</v>
      </c>
      <c r="B99" s="8" t="s">
        <v>141</v>
      </c>
      <c r="C99" s="6" t="s">
        <v>133</v>
      </c>
      <c r="D99" s="6" t="s">
        <v>158</v>
      </c>
      <c r="E99" s="9">
        <v>11505903.809999993</v>
      </c>
    </row>
    <row r="100" spans="1:5" ht="15" customHeight="1" outlineLevel="1" x14ac:dyDescent="0.25">
      <c r="A100" s="8" t="s">
        <v>133</v>
      </c>
      <c r="B100" s="8" t="s">
        <v>141</v>
      </c>
      <c r="C100" s="6" t="s">
        <v>133</v>
      </c>
      <c r="D100" s="6" t="s">
        <v>159</v>
      </c>
      <c r="E100" s="9">
        <v>8929372.4500000011</v>
      </c>
    </row>
    <row r="101" spans="1:5" ht="15" customHeight="1" outlineLevel="1" x14ac:dyDescent="0.25">
      <c r="A101" s="8" t="s">
        <v>133</v>
      </c>
      <c r="B101" s="8" t="s">
        <v>141</v>
      </c>
      <c r="C101" s="6" t="s">
        <v>133</v>
      </c>
      <c r="D101" s="6" t="s">
        <v>212</v>
      </c>
      <c r="E101" s="9"/>
    </row>
    <row r="102" spans="1:5" ht="15" customHeight="1" outlineLevel="1" x14ac:dyDescent="0.25">
      <c r="A102" s="8" t="s">
        <v>133</v>
      </c>
      <c r="B102" s="8" t="s">
        <v>141</v>
      </c>
      <c r="C102" s="6" t="s">
        <v>133</v>
      </c>
      <c r="D102" s="6" t="s">
        <v>49</v>
      </c>
      <c r="E102" s="9">
        <v>15564288.839999991</v>
      </c>
    </row>
    <row r="103" spans="1:5" ht="15" customHeight="1" outlineLevel="1" x14ac:dyDescent="0.25">
      <c r="A103" s="8" t="s">
        <v>133</v>
      </c>
      <c r="B103" s="8" t="s">
        <v>141</v>
      </c>
      <c r="C103" s="6" t="s">
        <v>133</v>
      </c>
      <c r="D103" s="6" t="s">
        <v>160</v>
      </c>
      <c r="E103" s="9">
        <v>2329869.3100000005</v>
      </c>
    </row>
    <row r="104" spans="1:5" ht="15" customHeight="1" outlineLevel="1" x14ac:dyDescent="0.25">
      <c r="A104" s="8" t="s">
        <v>133</v>
      </c>
      <c r="B104" s="8" t="s">
        <v>141</v>
      </c>
      <c r="C104" s="6" t="s">
        <v>133</v>
      </c>
      <c r="D104" s="6" t="s">
        <v>262</v>
      </c>
      <c r="E104" s="9"/>
    </row>
    <row r="105" spans="1:5" ht="15" customHeight="1" outlineLevel="1" x14ac:dyDescent="0.25">
      <c r="A105" s="8" t="s">
        <v>133</v>
      </c>
      <c r="B105" s="8" t="s">
        <v>141</v>
      </c>
      <c r="C105" s="6" t="s">
        <v>133</v>
      </c>
      <c r="D105" s="6" t="s">
        <v>161</v>
      </c>
      <c r="E105" s="9">
        <v>8624334.2100000065</v>
      </c>
    </row>
    <row r="106" spans="1:5" ht="15" customHeight="1" outlineLevel="1" x14ac:dyDescent="0.25">
      <c r="A106" s="8" t="s">
        <v>133</v>
      </c>
      <c r="B106" s="8" t="s">
        <v>141</v>
      </c>
      <c r="C106" s="6" t="s">
        <v>133</v>
      </c>
      <c r="D106" s="6" t="s">
        <v>213</v>
      </c>
      <c r="E106" s="9">
        <v>13252339.080000004</v>
      </c>
    </row>
    <row r="107" spans="1:5" ht="15" customHeight="1" outlineLevel="1" x14ac:dyDescent="0.25">
      <c r="A107" s="8" t="s">
        <v>133</v>
      </c>
      <c r="B107" s="8" t="s">
        <v>141</v>
      </c>
      <c r="C107" s="6" t="s">
        <v>133</v>
      </c>
      <c r="D107" s="6" t="s">
        <v>162</v>
      </c>
      <c r="E107" s="9">
        <v>10451730.370000001</v>
      </c>
    </row>
    <row r="108" spans="1:5" ht="15" customHeight="1" outlineLevel="1" x14ac:dyDescent="0.25">
      <c r="A108" s="8" t="s">
        <v>133</v>
      </c>
      <c r="B108" s="8" t="s">
        <v>141</v>
      </c>
      <c r="C108" s="6" t="s">
        <v>133</v>
      </c>
      <c r="D108" s="6" t="s">
        <v>50</v>
      </c>
      <c r="E108" s="9">
        <v>15301737.29000001</v>
      </c>
    </row>
    <row r="109" spans="1:5" ht="15" customHeight="1" outlineLevel="1" x14ac:dyDescent="0.25">
      <c r="A109" s="8" t="s">
        <v>133</v>
      </c>
      <c r="B109" s="8" t="s">
        <v>141</v>
      </c>
      <c r="C109" s="6" t="s">
        <v>133</v>
      </c>
      <c r="D109" s="6" t="s">
        <v>280</v>
      </c>
      <c r="E109" s="9"/>
    </row>
    <row r="110" spans="1:5" ht="15" customHeight="1" outlineLevel="1" x14ac:dyDescent="0.25">
      <c r="A110" s="8" t="s">
        <v>133</v>
      </c>
      <c r="B110" s="8" t="s">
        <v>141</v>
      </c>
      <c r="C110" s="6" t="s">
        <v>133</v>
      </c>
      <c r="D110" s="6" t="s">
        <v>51</v>
      </c>
      <c r="E110" s="9">
        <v>22502367.020000018</v>
      </c>
    </row>
    <row r="111" spans="1:5" ht="15" customHeight="1" outlineLevel="1" x14ac:dyDescent="0.25">
      <c r="A111" s="8" t="s">
        <v>133</v>
      </c>
      <c r="B111" s="8" t="s">
        <v>141</v>
      </c>
      <c r="C111" s="6" t="s">
        <v>133</v>
      </c>
      <c r="D111" s="6" t="s">
        <v>163</v>
      </c>
      <c r="E111" s="9">
        <v>3981221.3399999994</v>
      </c>
    </row>
    <row r="112" spans="1:5" ht="15" customHeight="1" outlineLevel="1" x14ac:dyDescent="0.25">
      <c r="A112" s="8" t="s">
        <v>133</v>
      </c>
      <c r="B112" s="8" t="s">
        <v>141</v>
      </c>
      <c r="C112" s="6" t="s">
        <v>133</v>
      </c>
      <c r="D112" s="6" t="s">
        <v>52</v>
      </c>
      <c r="E112" s="9">
        <v>16602846.750000006</v>
      </c>
    </row>
    <row r="113" spans="1:5" ht="15" customHeight="1" outlineLevel="1" x14ac:dyDescent="0.25">
      <c r="A113" s="8" t="s">
        <v>133</v>
      </c>
      <c r="B113" s="8" t="s">
        <v>141</v>
      </c>
      <c r="C113" s="6" t="s">
        <v>133</v>
      </c>
      <c r="D113" s="6" t="s">
        <v>53</v>
      </c>
      <c r="E113" s="9">
        <v>12934704.729999999</v>
      </c>
    </row>
    <row r="114" spans="1:5" ht="15" customHeight="1" outlineLevel="1" x14ac:dyDescent="0.25">
      <c r="A114" s="8" t="s">
        <v>133</v>
      </c>
      <c r="B114" s="8" t="s">
        <v>141</v>
      </c>
      <c r="C114" s="6" t="s">
        <v>133</v>
      </c>
      <c r="D114" s="6" t="s">
        <v>214</v>
      </c>
      <c r="E114" s="9"/>
    </row>
    <row r="115" spans="1:5" ht="15" customHeight="1" outlineLevel="1" x14ac:dyDescent="0.25">
      <c r="A115" s="8" t="s">
        <v>133</v>
      </c>
      <c r="B115" s="8" t="s">
        <v>141</v>
      </c>
      <c r="C115" s="6" t="s">
        <v>133</v>
      </c>
      <c r="D115" s="6" t="s">
        <v>54</v>
      </c>
      <c r="E115" s="9">
        <v>4218129.92</v>
      </c>
    </row>
    <row r="116" spans="1:5" ht="15" customHeight="1" outlineLevel="1" x14ac:dyDescent="0.25">
      <c r="A116" s="8" t="s">
        <v>133</v>
      </c>
      <c r="B116" s="8" t="s">
        <v>141</v>
      </c>
      <c r="C116" s="6" t="s">
        <v>133</v>
      </c>
      <c r="D116" s="6" t="s">
        <v>55</v>
      </c>
      <c r="E116" s="9">
        <v>9366393.5399999991</v>
      </c>
    </row>
    <row r="117" spans="1:5" ht="15" customHeight="1" outlineLevel="1" x14ac:dyDescent="0.25">
      <c r="A117" s="8" t="s">
        <v>133</v>
      </c>
      <c r="B117" s="8" t="s">
        <v>141</v>
      </c>
      <c r="C117" s="6" t="s">
        <v>133</v>
      </c>
      <c r="D117" s="6" t="s">
        <v>56</v>
      </c>
      <c r="E117" s="9">
        <v>9239257.2000000067</v>
      </c>
    </row>
    <row r="118" spans="1:5" ht="15" customHeight="1" outlineLevel="1" x14ac:dyDescent="0.25">
      <c r="A118" s="8" t="s">
        <v>133</v>
      </c>
      <c r="B118" s="8" t="s">
        <v>141</v>
      </c>
      <c r="C118" s="6" t="s">
        <v>133</v>
      </c>
      <c r="D118" s="6" t="s">
        <v>215</v>
      </c>
      <c r="E118" s="9"/>
    </row>
    <row r="119" spans="1:5" ht="15" customHeight="1" outlineLevel="1" x14ac:dyDescent="0.25">
      <c r="A119" s="8" t="s">
        <v>133</v>
      </c>
      <c r="B119" s="8" t="s">
        <v>141</v>
      </c>
      <c r="C119" s="6" t="s">
        <v>133</v>
      </c>
      <c r="D119" s="6" t="s">
        <v>57</v>
      </c>
      <c r="E119" s="9">
        <v>7358135.5300000012</v>
      </c>
    </row>
    <row r="120" spans="1:5" ht="15" customHeight="1" outlineLevel="1" x14ac:dyDescent="0.25">
      <c r="A120" s="8" t="s">
        <v>133</v>
      </c>
      <c r="B120" s="8" t="s">
        <v>141</v>
      </c>
      <c r="C120" s="6" t="s">
        <v>133</v>
      </c>
      <c r="D120" s="6" t="s">
        <v>58</v>
      </c>
      <c r="E120" s="9">
        <v>15624732.820000011</v>
      </c>
    </row>
    <row r="121" spans="1:5" ht="15" customHeight="1" outlineLevel="1" x14ac:dyDescent="0.25">
      <c r="A121" s="8" t="s">
        <v>133</v>
      </c>
      <c r="B121" s="8" t="s">
        <v>141</v>
      </c>
      <c r="C121" s="6" t="s">
        <v>133</v>
      </c>
      <c r="D121" s="6" t="s">
        <v>164</v>
      </c>
      <c r="E121" s="9">
        <v>13168883.060000002</v>
      </c>
    </row>
    <row r="122" spans="1:5" ht="15" customHeight="1" outlineLevel="1" x14ac:dyDescent="0.25">
      <c r="A122" s="8" t="s">
        <v>133</v>
      </c>
      <c r="B122" s="8" t="s">
        <v>141</v>
      </c>
      <c r="C122" s="6" t="s">
        <v>133</v>
      </c>
      <c r="D122" s="6" t="s">
        <v>59</v>
      </c>
      <c r="E122" s="9">
        <v>11025156.819999989</v>
      </c>
    </row>
    <row r="123" spans="1:5" ht="15" customHeight="1" outlineLevel="1" x14ac:dyDescent="0.25">
      <c r="A123" s="8" t="s">
        <v>133</v>
      </c>
      <c r="B123" s="8" t="s">
        <v>141</v>
      </c>
      <c r="C123" s="6" t="s">
        <v>133</v>
      </c>
      <c r="D123" s="6" t="s">
        <v>263</v>
      </c>
      <c r="E123" s="9"/>
    </row>
    <row r="124" spans="1:5" ht="15" customHeight="1" outlineLevel="1" x14ac:dyDescent="0.25">
      <c r="A124" s="8" t="s">
        <v>133</v>
      </c>
      <c r="B124" s="8" t="s">
        <v>141</v>
      </c>
      <c r="C124" s="6" t="s">
        <v>133</v>
      </c>
      <c r="D124" s="6" t="s">
        <v>60</v>
      </c>
      <c r="E124" s="9">
        <v>10811462.050000001</v>
      </c>
    </row>
    <row r="125" spans="1:5" ht="15" customHeight="1" outlineLevel="1" x14ac:dyDescent="0.25">
      <c r="A125" s="8" t="s">
        <v>133</v>
      </c>
      <c r="B125" s="8" t="s">
        <v>141</v>
      </c>
      <c r="C125" s="6" t="s">
        <v>133</v>
      </c>
      <c r="D125" s="6" t="s">
        <v>61</v>
      </c>
      <c r="E125" s="9">
        <v>9130530.5200000014</v>
      </c>
    </row>
    <row r="126" spans="1:5" ht="15" customHeight="1" outlineLevel="1" x14ac:dyDescent="0.25">
      <c r="A126" s="8" t="s">
        <v>133</v>
      </c>
      <c r="B126" s="8" t="s">
        <v>141</v>
      </c>
      <c r="C126" s="6" t="s">
        <v>133</v>
      </c>
      <c r="D126" s="6" t="s">
        <v>62</v>
      </c>
      <c r="E126" s="9">
        <v>6600415.3600000003</v>
      </c>
    </row>
    <row r="127" spans="1:5" ht="15" customHeight="1" outlineLevel="1" x14ac:dyDescent="0.25">
      <c r="A127" s="8" t="s">
        <v>133</v>
      </c>
      <c r="B127" s="8" t="s">
        <v>141</v>
      </c>
      <c r="C127" s="6" t="s">
        <v>133</v>
      </c>
      <c r="D127" s="6" t="s">
        <v>63</v>
      </c>
      <c r="E127" s="9">
        <v>4228779.0200000005</v>
      </c>
    </row>
    <row r="128" spans="1:5" ht="15" customHeight="1" outlineLevel="1" x14ac:dyDescent="0.25">
      <c r="A128" s="8" t="s">
        <v>133</v>
      </c>
      <c r="B128" s="8" t="s">
        <v>141</v>
      </c>
      <c r="C128" s="6" t="s">
        <v>133</v>
      </c>
      <c r="D128" s="6" t="s">
        <v>264</v>
      </c>
      <c r="E128" s="9"/>
    </row>
    <row r="129" spans="1:5" ht="15" customHeight="1" outlineLevel="1" x14ac:dyDescent="0.25">
      <c r="A129" s="8" t="s">
        <v>133</v>
      </c>
      <c r="B129" s="8" t="s">
        <v>141</v>
      </c>
      <c r="C129" s="6" t="s">
        <v>133</v>
      </c>
      <c r="D129" s="6" t="s">
        <v>64</v>
      </c>
      <c r="E129" s="9">
        <v>3747462.3500000006</v>
      </c>
    </row>
    <row r="130" spans="1:5" ht="15" customHeight="1" outlineLevel="1" x14ac:dyDescent="0.25">
      <c r="A130" s="8" t="s">
        <v>133</v>
      </c>
      <c r="B130" s="8" t="s">
        <v>141</v>
      </c>
      <c r="C130" s="6" t="s">
        <v>133</v>
      </c>
      <c r="D130" s="6" t="s">
        <v>65</v>
      </c>
      <c r="E130" s="9">
        <v>5579909.6799999997</v>
      </c>
    </row>
    <row r="131" spans="1:5" ht="15" customHeight="1" outlineLevel="1" x14ac:dyDescent="0.25">
      <c r="A131" s="8" t="s">
        <v>133</v>
      </c>
      <c r="B131" s="8" t="s">
        <v>141</v>
      </c>
      <c r="C131" s="6" t="s">
        <v>133</v>
      </c>
      <c r="D131" s="6" t="s">
        <v>66</v>
      </c>
      <c r="E131" s="9">
        <v>6453171.5099999998</v>
      </c>
    </row>
    <row r="132" spans="1:5" ht="15" customHeight="1" outlineLevel="1" x14ac:dyDescent="0.25">
      <c r="A132" s="8" t="s">
        <v>133</v>
      </c>
      <c r="B132" s="8" t="s">
        <v>141</v>
      </c>
      <c r="C132" s="6" t="s">
        <v>133</v>
      </c>
      <c r="D132" s="6" t="s">
        <v>67</v>
      </c>
      <c r="E132" s="9">
        <v>10420775.949999997</v>
      </c>
    </row>
    <row r="133" spans="1:5" ht="15" customHeight="1" outlineLevel="1" x14ac:dyDescent="0.25">
      <c r="A133" s="8" t="s">
        <v>133</v>
      </c>
      <c r="B133" s="8" t="s">
        <v>141</v>
      </c>
      <c r="C133" s="6" t="s">
        <v>133</v>
      </c>
      <c r="D133" s="6" t="s">
        <v>68</v>
      </c>
      <c r="E133" s="9">
        <v>14821884.679999996</v>
      </c>
    </row>
    <row r="134" spans="1:5" ht="15" customHeight="1" outlineLevel="1" x14ac:dyDescent="0.25">
      <c r="A134" s="8" t="s">
        <v>133</v>
      </c>
      <c r="B134" s="8" t="s">
        <v>141</v>
      </c>
      <c r="C134" s="6" t="s">
        <v>133</v>
      </c>
      <c r="D134" s="6" t="s">
        <v>69</v>
      </c>
      <c r="E134" s="9">
        <v>7810507.0199999996</v>
      </c>
    </row>
    <row r="135" spans="1:5" ht="15" customHeight="1" outlineLevel="1" x14ac:dyDescent="0.25">
      <c r="A135" s="8" t="s">
        <v>133</v>
      </c>
      <c r="B135" s="8" t="s">
        <v>141</v>
      </c>
      <c r="C135" s="6" t="s">
        <v>133</v>
      </c>
      <c r="D135" s="6" t="s">
        <v>70</v>
      </c>
      <c r="E135" s="9">
        <v>10227390.23</v>
      </c>
    </row>
    <row r="136" spans="1:5" ht="15" customHeight="1" outlineLevel="1" x14ac:dyDescent="0.25">
      <c r="A136" s="8" t="s">
        <v>133</v>
      </c>
      <c r="B136" s="8" t="s">
        <v>141</v>
      </c>
      <c r="C136" s="6" t="s">
        <v>133</v>
      </c>
      <c r="D136" s="6" t="s">
        <v>216</v>
      </c>
      <c r="E136" s="9">
        <v>6346496.1400000006</v>
      </c>
    </row>
    <row r="137" spans="1:5" ht="15" customHeight="1" outlineLevel="1" x14ac:dyDescent="0.25">
      <c r="A137" s="8" t="s">
        <v>133</v>
      </c>
      <c r="B137" s="8" t="s">
        <v>141</v>
      </c>
      <c r="C137" s="6" t="s">
        <v>133</v>
      </c>
      <c r="D137" s="6" t="s">
        <v>217</v>
      </c>
      <c r="E137" s="9">
        <v>7892219.709999999</v>
      </c>
    </row>
    <row r="138" spans="1:5" ht="15" customHeight="1" outlineLevel="1" x14ac:dyDescent="0.25">
      <c r="A138" s="8" t="s">
        <v>133</v>
      </c>
      <c r="B138" s="8" t="s">
        <v>141</v>
      </c>
      <c r="C138" s="6" t="s">
        <v>133</v>
      </c>
      <c r="D138" s="6" t="s">
        <v>71</v>
      </c>
      <c r="E138" s="9">
        <v>8913030.7299999949</v>
      </c>
    </row>
    <row r="139" spans="1:5" ht="15" customHeight="1" outlineLevel="1" x14ac:dyDescent="0.25">
      <c r="A139" s="8" t="s">
        <v>133</v>
      </c>
      <c r="B139" s="8" t="s">
        <v>141</v>
      </c>
      <c r="C139" s="6" t="s">
        <v>133</v>
      </c>
      <c r="D139" s="6" t="s">
        <v>265</v>
      </c>
      <c r="E139" s="9"/>
    </row>
    <row r="140" spans="1:5" ht="15" customHeight="1" outlineLevel="1" x14ac:dyDescent="0.25">
      <c r="A140" s="8" t="s">
        <v>133</v>
      </c>
      <c r="B140" s="8" t="s">
        <v>141</v>
      </c>
      <c r="C140" s="6" t="s">
        <v>133</v>
      </c>
      <c r="D140" s="6" t="s">
        <v>72</v>
      </c>
      <c r="E140" s="9">
        <v>11068145.160000002</v>
      </c>
    </row>
    <row r="141" spans="1:5" ht="15" customHeight="1" outlineLevel="1" x14ac:dyDescent="0.25">
      <c r="A141" s="8" t="s">
        <v>133</v>
      </c>
      <c r="B141" s="8" t="s">
        <v>141</v>
      </c>
      <c r="C141" s="6" t="s">
        <v>133</v>
      </c>
      <c r="D141" s="6" t="s">
        <v>73</v>
      </c>
      <c r="E141" s="9">
        <v>8401641.3499999978</v>
      </c>
    </row>
    <row r="142" spans="1:5" ht="15" customHeight="1" outlineLevel="1" x14ac:dyDescent="0.25">
      <c r="A142" s="8" t="s">
        <v>133</v>
      </c>
      <c r="B142" s="8" t="s">
        <v>141</v>
      </c>
      <c r="C142" s="6" t="s">
        <v>133</v>
      </c>
      <c r="D142" s="6" t="s">
        <v>74</v>
      </c>
      <c r="E142" s="9">
        <v>17490336.069999985</v>
      </c>
    </row>
    <row r="143" spans="1:5" ht="15" customHeight="1" outlineLevel="1" x14ac:dyDescent="0.25">
      <c r="A143" s="8" t="s">
        <v>133</v>
      </c>
      <c r="B143" s="8" t="s">
        <v>141</v>
      </c>
      <c r="C143" s="6" t="s">
        <v>133</v>
      </c>
      <c r="D143" s="6" t="s">
        <v>165</v>
      </c>
      <c r="E143" s="9">
        <v>17813234.45999999</v>
      </c>
    </row>
    <row r="144" spans="1:5" ht="15" customHeight="1" outlineLevel="1" x14ac:dyDescent="0.25">
      <c r="A144" s="8" t="s">
        <v>133</v>
      </c>
      <c r="B144" s="8" t="s">
        <v>141</v>
      </c>
      <c r="C144" s="6" t="s">
        <v>133</v>
      </c>
      <c r="D144" s="6" t="s">
        <v>166</v>
      </c>
      <c r="E144" s="9">
        <v>2479435.3400000003</v>
      </c>
    </row>
    <row r="145" spans="1:5" ht="15" customHeight="1" outlineLevel="1" x14ac:dyDescent="0.25">
      <c r="A145" s="8" t="s">
        <v>133</v>
      </c>
      <c r="B145" s="8" t="s">
        <v>141</v>
      </c>
      <c r="C145" s="6" t="s">
        <v>133</v>
      </c>
      <c r="D145" s="6" t="s">
        <v>75</v>
      </c>
      <c r="E145" s="9">
        <v>8657694.8299999982</v>
      </c>
    </row>
    <row r="146" spans="1:5" ht="15" customHeight="1" outlineLevel="1" x14ac:dyDescent="0.25">
      <c r="A146" s="8" t="s">
        <v>133</v>
      </c>
      <c r="B146" s="8" t="s">
        <v>141</v>
      </c>
      <c r="C146" s="6" t="s">
        <v>133</v>
      </c>
      <c r="D146" s="6" t="s">
        <v>167</v>
      </c>
      <c r="E146" s="9">
        <v>5326455.9200000009</v>
      </c>
    </row>
    <row r="147" spans="1:5" ht="15" customHeight="1" outlineLevel="1" x14ac:dyDescent="0.25">
      <c r="A147" s="8" t="s">
        <v>133</v>
      </c>
      <c r="B147" s="8" t="s">
        <v>141</v>
      </c>
      <c r="C147" s="6" t="s">
        <v>133</v>
      </c>
      <c r="D147" s="6" t="s">
        <v>218</v>
      </c>
      <c r="E147" s="9"/>
    </row>
    <row r="148" spans="1:5" ht="15" customHeight="1" outlineLevel="1" x14ac:dyDescent="0.25">
      <c r="A148" s="8" t="s">
        <v>133</v>
      </c>
      <c r="B148" s="8" t="s">
        <v>141</v>
      </c>
      <c r="C148" s="6" t="s">
        <v>133</v>
      </c>
      <c r="D148" s="6" t="s">
        <v>219</v>
      </c>
      <c r="E148" s="9"/>
    </row>
    <row r="149" spans="1:5" ht="15" customHeight="1" outlineLevel="1" x14ac:dyDescent="0.25">
      <c r="A149" s="8" t="s">
        <v>133</v>
      </c>
      <c r="B149" s="8" t="s">
        <v>141</v>
      </c>
      <c r="C149" s="6" t="s">
        <v>133</v>
      </c>
      <c r="D149" s="6" t="s">
        <v>220</v>
      </c>
      <c r="E149" s="9">
        <v>3329284.94</v>
      </c>
    </row>
    <row r="150" spans="1:5" ht="15" customHeight="1" outlineLevel="1" x14ac:dyDescent="0.25">
      <c r="A150" s="8" t="s">
        <v>133</v>
      </c>
      <c r="B150" s="8" t="s">
        <v>141</v>
      </c>
      <c r="C150" s="6" t="s">
        <v>133</v>
      </c>
      <c r="D150" s="6" t="s">
        <v>168</v>
      </c>
      <c r="E150" s="9">
        <v>7456550.7200000007</v>
      </c>
    </row>
    <row r="151" spans="1:5" ht="15" customHeight="1" outlineLevel="1" x14ac:dyDescent="0.25">
      <c r="A151" s="8" t="s">
        <v>133</v>
      </c>
      <c r="B151" s="8" t="s">
        <v>141</v>
      </c>
      <c r="C151" s="6" t="s">
        <v>133</v>
      </c>
      <c r="D151" s="6" t="s">
        <v>221</v>
      </c>
      <c r="E151" s="9">
        <v>1373130.4600000002</v>
      </c>
    </row>
    <row r="152" spans="1:5" ht="15" customHeight="1" outlineLevel="1" x14ac:dyDescent="0.25">
      <c r="A152" s="8" t="s">
        <v>133</v>
      </c>
      <c r="B152" s="8" t="s">
        <v>141</v>
      </c>
      <c r="C152" s="6" t="s">
        <v>133</v>
      </c>
      <c r="D152" s="6" t="s">
        <v>76</v>
      </c>
      <c r="E152" s="9">
        <v>13460013.820000002</v>
      </c>
    </row>
    <row r="153" spans="1:5" ht="15" customHeight="1" outlineLevel="1" x14ac:dyDescent="0.25">
      <c r="A153" s="8" t="s">
        <v>133</v>
      </c>
      <c r="B153" s="8" t="s">
        <v>141</v>
      </c>
      <c r="C153" s="6" t="s">
        <v>133</v>
      </c>
      <c r="D153" s="6" t="s">
        <v>266</v>
      </c>
      <c r="E153" s="9"/>
    </row>
    <row r="154" spans="1:5" ht="15" customHeight="1" outlineLevel="1" x14ac:dyDescent="0.25">
      <c r="A154" s="8" t="s">
        <v>133</v>
      </c>
      <c r="B154" s="8" t="s">
        <v>141</v>
      </c>
      <c r="C154" s="6" t="s">
        <v>133</v>
      </c>
      <c r="D154" s="6" t="s">
        <v>77</v>
      </c>
      <c r="E154" s="9">
        <v>10576753.609999999</v>
      </c>
    </row>
    <row r="155" spans="1:5" ht="15" customHeight="1" outlineLevel="1" x14ac:dyDescent="0.25">
      <c r="A155" s="8" t="s">
        <v>133</v>
      </c>
      <c r="B155" s="8" t="s">
        <v>141</v>
      </c>
      <c r="C155" s="6" t="s">
        <v>133</v>
      </c>
      <c r="D155" s="6" t="s">
        <v>222</v>
      </c>
      <c r="E155" s="9">
        <v>1112400.4300000004</v>
      </c>
    </row>
    <row r="156" spans="1:5" ht="15" customHeight="1" outlineLevel="1" x14ac:dyDescent="0.25">
      <c r="A156" s="8" t="s">
        <v>133</v>
      </c>
      <c r="B156" s="8" t="s">
        <v>141</v>
      </c>
      <c r="C156" s="6" t="s">
        <v>133</v>
      </c>
      <c r="D156" s="6" t="s">
        <v>169</v>
      </c>
      <c r="E156" s="9">
        <v>7608804.2699999949</v>
      </c>
    </row>
    <row r="157" spans="1:5" ht="15" customHeight="1" outlineLevel="1" x14ac:dyDescent="0.25">
      <c r="A157" s="8" t="s">
        <v>133</v>
      </c>
      <c r="B157" s="8" t="s">
        <v>141</v>
      </c>
      <c r="C157" s="6" t="s">
        <v>133</v>
      </c>
      <c r="D157" s="6" t="s">
        <v>78</v>
      </c>
      <c r="E157" s="9">
        <v>18956855.339999996</v>
      </c>
    </row>
    <row r="158" spans="1:5" ht="15" customHeight="1" outlineLevel="1" x14ac:dyDescent="0.25">
      <c r="A158" s="8" t="s">
        <v>133</v>
      </c>
      <c r="B158" s="8" t="s">
        <v>141</v>
      </c>
      <c r="C158" s="6" t="s">
        <v>133</v>
      </c>
      <c r="D158" s="6" t="s">
        <v>79</v>
      </c>
      <c r="E158" s="9">
        <v>16118604.840000009</v>
      </c>
    </row>
    <row r="159" spans="1:5" ht="15" customHeight="1" outlineLevel="1" x14ac:dyDescent="0.25">
      <c r="A159" s="8" t="s">
        <v>133</v>
      </c>
      <c r="B159" s="8" t="s">
        <v>141</v>
      </c>
      <c r="C159" s="6" t="s">
        <v>133</v>
      </c>
      <c r="D159" s="6" t="s">
        <v>267</v>
      </c>
      <c r="E159" s="9"/>
    </row>
    <row r="160" spans="1:5" ht="15" customHeight="1" outlineLevel="1" x14ac:dyDescent="0.25">
      <c r="A160" s="8" t="s">
        <v>133</v>
      </c>
      <c r="B160" s="8" t="s">
        <v>141</v>
      </c>
      <c r="C160" s="6" t="s">
        <v>133</v>
      </c>
      <c r="D160" s="6" t="s">
        <v>80</v>
      </c>
      <c r="E160" s="9">
        <v>10292994.830000006</v>
      </c>
    </row>
    <row r="161" spans="1:5" ht="15" customHeight="1" outlineLevel="1" x14ac:dyDescent="0.25">
      <c r="A161" s="8" t="s">
        <v>133</v>
      </c>
      <c r="B161" s="8" t="s">
        <v>141</v>
      </c>
      <c r="C161" s="6" t="s">
        <v>133</v>
      </c>
      <c r="D161" s="6" t="s">
        <v>81</v>
      </c>
      <c r="E161" s="9">
        <v>13945573.599999994</v>
      </c>
    </row>
    <row r="162" spans="1:5" ht="15" customHeight="1" outlineLevel="1" x14ac:dyDescent="0.25">
      <c r="A162" s="8" t="s">
        <v>133</v>
      </c>
      <c r="B162" s="8" t="s">
        <v>141</v>
      </c>
      <c r="C162" s="6" t="s">
        <v>133</v>
      </c>
      <c r="D162" s="6" t="s">
        <v>82</v>
      </c>
      <c r="E162" s="9">
        <v>11655381.429999996</v>
      </c>
    </row>
    <row r="163" spans="1:5" ht="15" customHeight="1" outlineLevel="1" x14ac:dyDescent="0.25">
      <c r="A163" s="8" t="s">
        <v>133</v>
      </c>
      <c r="B163" s="8" t="s">
        <v>141</v>
      </c>
      <c r="C163" s="6" t="s">
        <v>133</v>
      </c>
      <c r="D163" s="6" t="s">
        <v>83</v>
      </c>
      <c r="E163" s="9">
        <v>7583516.070000005</v>
      </c>
    </row>
    <row r="164" spans="1:5" ht="15" customHeight="1" outlineLevel="1" x14ac:dyDescent="0.25">
      <c r="A164" s="8" t="s">
        <v>133</v>
      </c>
      <c r="B164" s="8" t="s">
        <v>141</v>
      </c>
      <c r="C164" s="6" t="s">
        <v>133</v>
      </c>
      <c r="D164" s="6" t="s">
        <v>84</v>
      </c>
      <c r="E164" s="9">
        <v>6647602.589999998</v>
      </c>
    </row>
    <row r="165" spans="1:5" ht="15" customHeight="1" outlineLevel="1" x14ac:dyDescent="0.25">
      <c r="A165" s="8" t="s">
        <v>133</v>
      </c>
      <c r="B165" s="8" t="s">
        <v>141</v>
      </c>
      <c r="C165" s="6" t="s">
        <v>133</v>
      </c>
      <c r="D165" s="6" t="s">
        <v>281</v>
      </c>
      <c r="E165" s="9"/>
    </row>
    <row r="166" spans="1:5" ht="15" customHeight="1" outlineLevel="1" x14ac:dyDescent="0.25">
      <c r="A166" s="8" t="s">
        <v>133</v>
      </c>
      <c r="B166" s="8" t="s">
        <v>141</v>
      </c>
      <c r="C166" s="6" t="s">
        <v>133</v>
      </c>
      <c r="D166" s="6" t="s">
        <v>223</v>
      </c>
      <c r="E166" s="9">
        <v>11563262.070000008</v>
      </c>
    </row>
    <row r="167" spans="1:5" ht="15" customHeight="1" outlineLevel="1" x14ac:dyDescent="0.25">
      <c r="A167" s="8" t="s">
        <v>133</v>
      </c>
      <c r="B167" s="8" t="s">
        <v>141</v>
      </c>
      <c r="C167" s="6" t="s">
        <v>133</v>
      </c>
      <c r="D167" s="6" t="s">
        <v>85</v>
      </c>
      <c r="E167" s="9">
        <v>12944929.439999985</v>
      </c>
    </row>
    <row r="168" spans="1:5" ht="15" customHeight="1" outlineLevel="1" x14ac:dyDescent="0.25">
      <c r="A168" s="8" t="s">
        <v>133</v>
      </c>
      <c r="B168" s="8" t="s">
        <v>141</v>
      </c>
      <c r="C168" s="6" t="s">
        <v>133</v>
      </c>
      <c r="D168" s="6" t="s">
        <v>86</v>
      </c>
      <c r="E168" s="9">
        <v>10820565.440000007</v>
      </c>
    </row>
    <row r="169" spans="1:5" ht="15" customHeight="1" outlineLevel="1" x14ac:dyDescent="0.25">
      <c r="A169" s="8" t="s">
        <v>133</v>
      </c>
      <c r="B169" s="8" t="s">
        <v>141</v>
      </c>
      <c r="C169" s="6" t="s">
        <v>133</v>
      </c>
      <c r="D169" s="6" t="s">
        <v>282</v>
      </c>
      <c r="E169" s="9"/>
    </row>
    <row r="170" spans="1:5" ht="15" customHeight="1" outlineLevel="1" x14ac:dyDescent="0.25">
      <c r="A170" s="8" t="s">
        <v>133</v>
      </c>
      <c r="B170" s="8" t="s">
        <v>141</v>
      </c>
      <c r="C170" s="6" t="s">
        <v>133</v>
      </c>
      <c r="D170" s="6" t="s">
        <v>87</v>
      </c>
      <c r="E170" s="9">
        <v>13135244.529999997</v>
      </c>
    </row>
    <row r="171" spans="1:5" ht="15" customHeight="1" outlineLevel="1" x14ac:dyDescent="0.25">
      <c r="A171" s="8" t="s">
        <v>133</v>
      </c>
      <c r="B171" s="8" t="s">
        <v>141</v>
      </c>
      <c r="C171" s="6" t="s">
        <v>133</v>
      </c>
      <c r="D171" s="6" t="s">
        <v>170</v>
      </c>
      <c r="E171" s="9">
        <v>12378267.030000001</v>
      </c>
    </row>
    <row r="172" spans="1:5" ht="15" customHeight="1" outlineLevel="1" x14ac:dyDescent="0.25">
      <c r="A172" s="8" t="s">
        <v>133</v>
      </c>
      <c r="B172" s="8" t="s">
        <v>141</v>
      </c>
      <c r="C172" s="6" t="s">
        <v>133</v>
      </c>
      <c r="D172" s="6" t="s">
        <v>88</v>
      </c>
      <c r="E172" s="9">
        <v>9727606.4199999943</v>
      </c>
    </row>
    <row r="173" spans="1:5" ht="15" customHeight="1" outlineLevel="1" x14ac:dyDescent="0.25">
      <c r="A173" s="8" t="s">
        <v>133</v>
      </c>
      <c r="B173" s="8" t="s">
        <v>141</v>
      </c>
      <c r="C173" s="6" t="s">
        <v>133</v>
      </c>
      <c r="D173" s="6" t="s">
        <v>89</v>
      </c>
      <c r="E173" s="9">
        <v>4929503.1300000008</v>
      </c>
    </row>
    <row r="174" spans="1:5" ht="15" customHeight="1" outlineLevel="1" x14ac:dyDescent="0.25">
      <c r="A174" s="8" t="s">
        <v>133</v>
      </c>
      <c r="B174" s="8" t="s">
        <v>141</v>
      </c>
      <c r="C174" s="6" t="s">
        <v>133</v>
      </c>
      <c r="D174" s="6" t="s">
        <v>171</v>
      </c>
      <c r="E174" s="9">
        <v>14680119.369999999</v>
      </c>
    </row>
    <row r="175" spans="1:5" ht="15" customHeight="1" outlineLevel="1" x14ac:dyDescent="0.25">
      <c r="A175" s="8" t="s">
        <v>133</v>
      </c>
      <c r="B175" s="8" t="s">
        <v>141</v>
      </c>
      <c r="C175" s="6" t="s">
        <v>133</v>
      </c>
      <c r="D175" s="6" t="s">
        <v>90</v>
      </c>
      <c r="E175" s="9">
        <v>3024409.870000001</v>
      </c>
    </row>
    <row r="176" spans="1:5" ht="15" customHeight="1" outlineLevel="1" x14ac:dyDescent="0.25">
      <c r="A176" s="8" t="s">
        <v>133</v>
      </c>
      <c r="B176" s="8" t="s">
        <v>141</v>
      </c>
      <c r="C176" s="6" t="s">
        <v>133</v>
      </c>
      <c r="D176" s="6" t="s">
        <v>91</v>
      </c>
      <c r="E176" s="9">
        <v>11823279.179999992</v>
      </c>
    </row>
    <row r="177" spans="1:5" ht="15" customHeight="1" outlineLevel="1" x14ac:dyDescent="0.25">
      <c r="A177" s="8" t="s">
        <v>133</v>
      </c>
      <c r="B177" s="8" t="s">
        <v>141</v>
      </c>
      <c r="C177" s="6" t="s">
        <v>133</v>
      </c>
      <c r="D177" s="6" t="s">
        <v>92</v>
      </c>
      <c r="E177" s="9">
        <v>8077724.7699999986</v>
      </c>
    </row>
    <row r="178" spans="1:5" ht="15" customHeight="1" outlineLevel="1" x14ac:dyDescent="0.25">
      <c r="A178" s="8" t="s">
        <v>133</v>
      </c>
      <c r="B178" s="8" t="s">
        <v>141</v>
      </c>
      <c r="C178" s="6" t="s">
        <v>133</v>
      </c>
      <c r="D178" s="6" t="s">
        <v>93</v>
      </c>
      <c r="E178" s="9">
        <v>7270393.3699999973</v>
      </c>
    </row>
    <row r="179" spans="1:5" x14ac:dyDescent="0.25">
      <c r="A179" s="8" t="s">
        <v>133</v>
      </c>
      <c r="B179" s="8" t="s">
        <v>141</v>
      </c>
      <c r="C179" s="6" t="s">
        <v>133</v>
      </c>
      <c r="D179" s="6" t="s">
        <v>94</v>
      </c>
      <c r="E179" s="9">
        <v>6422491.179999996</v>
      </c>
    </row>
    <row r="180" spans="1:5" x14ac:dyDescent="0.25">
      <c r="A180" s="8" t="s">
        <v>133</v>
      </c>
      <c r="B180" s="8" t="s">
        <v>141</v>
      </c>
      <c r="C180" s="6" t="s">
        <v>133</v>
      </c>
      <c r="D180" s="6" t="s">
        <v>224</v>
      </c>
      <c r="E180" s="9">
        <v>3702151.7399999998</v>
      </c>
    </row>
    <row r="181" spans="1:5" x14ac:dyDescent="0.25">
      <c r="A181" s="8" t="s">
        <v>133</v>
      </c>
      <c r="B181" s="8" t="s">
        <v>141</v>
      </c>
      <c r="C181" s="6" t="s">
        <v>133</v>
      </c>
      <c r="D181" s="6" t="s">
        <v>268</v>
      </c>
      <c r="E181" s="9"/>
    </row>
    <row r="182" spans="1:5" x14ac:dyDescent="0.25">
      <c r="A182" s="8" t="s">
        <v>133</v>
      </c>
      <c r="B182" s="8" t="s">
        <v>141</v>
      </c>
      <c r="C182" s="6" t="s">
        <v>133</v>
      </c>
      <c r="D182" s="6" t="s">
        <v>172</v>
      </c>
      <c r="E182" s="9">
        <v>738602.32</v>
      </c>
    </row>
    <row r="183" spans="1:5" x14ac:dyDescent="0.25">
      <c r="A183" s="8" t="s">
        <v>133</v>
      </c>
      <c r="B183" s="8" t="s">
        <v>141</v>
      </c>
      <c r="C183" s="6" t="s">
        <v>133</v>
      </c>
      <c r="D183" s="6" t="s">
        <v>95</v>
      </c>
      <c r="E183" s="9">
        <v>5836269.2500000009</v>
      </c>
    </row>
    <row r="184" spans="1:5" x14ac:dyDescent="0.25">
      <c r="A184" s="8" t="s">
        <v>133</v>
      </c>
      <c r="B184" s="8" t="s">
        <v>141</v>
      </c>
      <c r="C184" s="6" t="s">
        <v>133</v>
      </c>
      <c r="D184" s="6" t="s">
        <v>225</v>
      </c>
      <c r="E184" s="9">
        <v>6040973.7200000016</v>
      </c>
    </row>
    <row r="185" spans="1:5" x14ac:dyDescent="0.25">
      <c r="A185" s="8" t="s">
        <v>133</v>
      </c>
      <c r="B185" s="8" t="s">
        <v>141</v>
      </c>
      <c r="C185" s="6" t="s">
        <v>133</v>
      </c>
      <c r="D185" s="6" t="s">
        <v>96</v>
      </c>
      <c r="E185" s="9">
        <v>10335628.629999999</v>
      </c>
    </row>
    <row r="186" spans="1:5" x14ac:dyDescent="0.25">
      <c r="A186" s="8" t="s">
        <v>133</v>
      </c>
      <c r="B186" s="8" t="s">
        <v>141</v>
      </c>
      <c r="C186" s="6" t="s">
        <v>133</v>
      </c>
      <c r="D186" s="6" t="s">
        <v>226</v>
      </c>
      <c r="E186" s="9">
        <v>6373162.8700000001</v>
      </c>
    </row>
    <row r="187" spans="1:5" x14ac:dyDescent="0.25">
      <c r="A187" s="8" t="s">
        <v>133</v>
      </c>
      <c r="B187" s="8" t="s">
        <v>141</v>
      </c>
      <c r="C187" s="6" t="s">
        <v>133</v>
      </c>
      <c r="D187" s="6" t="s">
        <v>227</v>
      </c>
      <c r="E187" s="9">
        <v>4420681.1800000006</v>
      </c>
    </row>
    <row r="188" spans="1:5" x14ac:dyDescent="0.25">
      <c r="A188" s="8" t="s">
        <v>133</v>
      </c>
      <c r="B188" s="8" t="s">
        <v>141</v>
      </c>
      <c r="C188" s="6" t="s">
        <v>133</v>
      </c>
      <c r="D188" s="6" t="s">
        <v>228</v>
      </c>
      <c r="E188" s="9">
        <v>3483371.59</v>
      </c>
    </row>
    <row r="189" spans="1:5" x14ac:dyDescent="0.25">
      <c r="A189" s="8" t="s">
        <v>133</v>
      </c>
      <c r="B189" s="8" t="s">
        <v>141</v>
      </c>
      <c r="C189" s="6" t="s">
        <v>133</v>
      </c>
      <c r="D189" s="6" t="s">
        <v>97</v>
      </c>
      <c r="E189" s="9">
        <v>13789158.07</v>
      </c>
    </row>
    <row r="190" spans="1:5" x14ac:dyDescent="0.25">
      <c r="A190" s="8" t="s">
        <v>133</v>
      </c>
      <c r="B190" s="8" t="s">
        <v>141</v>
      </c>
      <c r="C190" s="6" t="s">
        <v>133</v>
      </c>
      <c r="D190" s="6" t="s">
        <v>98</v>
      </c>
      <c r="E190" s="9">
        <v>5752403.2600000035</v>
      </c>
    </row>
    <row r="191" spans="1:5" x14ac:dyDescent="0.25">
      <c r="A191" s="8" t="s">
        <v>133</v>
      </c>
      <c r="B191" s="8" t="s">
        <v>141</v>
      </c>
      <c r="C191" s="6" t="s">
        <v>133</v>
      </c>
      <c r="D191" s="6" t="s">
        <v>229</v>
      </c>
      <c r="E191" s="9"/>
    </row>
    <row r="192" spans="1:5" x14ac:dyDescent="0.25">
      <c r="A192" s="8" t="s">
        <v>133</v>
      </c>
      <c r="B192" s="8" t="s">
        <v>141</v>
      </c>
      <c r="C192" s="6" t="s">
        <v>133</v>
      </c>
      <c r="D192" s="6" t="s">
        <v>230</v>
      </c>
      <c r="E192" s="9"/>
    </row>
    <row r="193" spans="1:5" x14ac:dyDescent="0.25">
      <c r="A193" s="8" t="s">
        <v>133</v>
      </c>
      <c r="B193" s="8" t="s">
        <v>141</v>
      </c>
      <c r="C193" s="6" t="s">
        <v>133</v>
      </c>
      <c r="D193" s="6" t="s">
        <v>231</v>
      </c>
      <c r="E193" s="9"/>
    </row>
    <row r="194" spans="1:5" x14ac:dyDescent="0.25">
      <c r="A194" s="8" t="s">
        <v>133</v>
      </c>
      <c r="B194" s="8" t="s">
        <v>141</v>
      </c>
      <c r="C194" s="6" t="s">
        <v>133</v>
      </c>
      <c r="D194" s="6" t="s">
        <v>269</v>
      </c>
      <c r="E194" s="9"/>
    </row>
    <row r="195" spans="1:5" x14ac:dyDescent="0.25">
      <c r="A195" s="8" t="s">
        <v>133</v>
      </c>
      <c r="B195" s="8" t="s">
        <v>141</v>
      </c>
      <c r="C195" s="6" t="s">
        <v>133</v>
      </c>
      <c r="D195" s="6" t="s">
        <v>232</v>
      </c>
      <c r="E195" s="9"/>
    </row>
    <row r="196" spans="1:5" x14ac:dyDescent="0.25">
      <c r="A196" s="8" t="s">
        <v>133</v>
      </c>
      <c r="B196" s="8" t="s">
        <v>141</v>
      </c>
      <c r="C196" s="6" t="s">
        <v>133</v>
      </c>
      <c r="D196" s="6" t="s">
        <v>233</v>
      </c>
      <c r="E196" s="9">
        <v>1406393.62</v>
      </c>
    </row>
    <row r="197" spans="1:5" x14ac:dyDescent="0.25">
      <c r="A197" s="8" t="s">
        <v>133</v>
      </c>
      <c r="B197" s="8" t="s">
        <v>141</v>
      </c>
      <c r="C197" s="6" t="s">
        <v>133</v>
      </c>
      <c r="D197" s="6" t="s">
        <v>283</v>
      </c>
      <c r="E197" s="9"/>
    </row>
    <row r="198" spans="1:5" x14ac:dyDescent="0.25">
      <c r="A198" s="8" t="s">
        <v>133</v>
      </c>
      <c r="B198" s="8" t="s">
        <v>141</v>
      </c>
      <c r="C198" s="6" t="s">
        <v>133</v>
      </c>
      <c r="D198" s="6" t="s">
        <v>234</v>
      </c>
      <c r="E198" s="9">
        <v>9383432.7900000047</v>
      </c>
    </row>
    <row r="199" spans="1:5" x14ac:dyDescent="0.25">
      <c r="A199" s="8" t="s">
        <v>133</v>
      </c>
      <c r="B199" s="8" t="s">
        <v>141</v>
      </c>
      <c r="C199" s="6" t="s">
        <v>133</v>
      </c>
      <c r="D199" s="6" t="s">
        <v>99</v>
      </c>
      <c r="E199" s="9">
        <v>16952722.570000008</v>
      </c>
    </row>
    <row r="200" spans="1:5" x14ac:dyDescent="0.25">
      <c r="A200" s="8" t="s">
        <v>133</v>
      </c>
      <c r="B200" s="8" t="s">
        <v>141</v>
      </c>
      <c r="C200" s="6" t="s">
        <v>133</v>
      </c>
      <c r="D200" s="6" t="s">
        <v>100</v>
      </c>
      <c r="E200" s="9">
        <v>1724153.01</v>
      </c>
    </row>
    <row r="201" spans="1:5" x14ac:dyDescent="0.25">
      <c r="A201" s="8" t="s">
        <v>133</v>
      </c>
      <c r="B201" s="8" t="s">
        <v>141</v>
      </c>
      <c r="C201" s="6" t="s">
        <v>133</v>
      </c>
      <c r="D201" s="6" t="s">
        <v>101</v>
      </c>
      <c r="E201" s="9">
        <v>21804181.059999984</v>
      </c>
    </row>
    <row r="202" spans="1:5" x14ac:dyDescent="0.25">
      <c r="A202" s="8" t="s">
        <v>133</v>
      </c>
      <c r="B202" s="8" t="s">
        <v>141</v>
      </c>
      <c r="C202" s="6" t="s">
        <v>133</v>
      </c>
      <c r="D202" s="6" t="s">
        <v>235</v>
      </c>
      <c r="E202" s="9">
        <v>4712146.9399999995</v>
      </c>
    </row>
    <row r="203" spans="1:5" x14ac:dyDescent="0.25">
      <c r="A203" s="8" t="s">
        <v>133</v>
      </c>
      <c r="B203" s="8" t="s">
        <v>141</v>
      </c>
      <c r="C203" s="6" t="s">
        <v>133</v>
      </c>
      <c r="D203" s="6" t="s">
        <v>236</v>
      </c>
      <c r="E203" s="9">
        <v>850773.5299999998</v>
      </c>
    </row>
    <row r="204" spans="1:5" x14ac:dyDescent="0.25">
      <c r="A204" s="8" t="s">
        <v>133</v>
      </c>
      <c r="B204" s="8" t="s">
        <v>141</v>
      </c>
      <c r="C204" s="6" t="s">
        <v>133</v>
      </c>
      <c r="D204" s="6" t="s">
        <v>102</v>
      </c>
      <c r="E204" s="9">
        <v>3445266.0700000008</v>
      </c>
    </row>
    <row r="205" spans="1:5" x14ac:dyDescent="0.25">
      <c r="A205" s="8" t="s">
        <v>133</v>
      </c>
      <c r="B205" s="8" t="s">
        <v>141</v>
      </c>
      <c r="C205" s="6" t="s">
        <v>133</v>
      </c>
      <c r="D205" s="6" t="s">
        <v>173</v>
      </c>
      <c r="E205" s="9">
        <v>1283796.3400000001</v>
      </c>
    </row>
    <row r="206" spans="1:5" x14ac:dyDescent="0.25">
      <c r="A206" s="8" t="s">
        <v>133</v>
      </c>
      <c r="B206" s="8" t="s">
        <v>141</v>
      </c>
      <c r="C206" s="6" t="s">
        <v>133</v>
      </c>
      <c r="D206" s="6" t="s">
        <v>174</v>
      </c>
      <c r="E206" s="9">
        <v>1743136.7799999998</v>
      </c>
    </row>
    <row r="207" spans="1:5" x14ac:dyDescent="0.25">
      <c r="A207" s="8" t="s">
        <v>133</v>
      </c>
      <c r="B207" s="8" t="s">
        <v>141</v>
      </c>
      <c r="C207" s="6" t="s">
        <v>133</v>
      </c>
      <c r="D207" s="6" t="s">
        <v>175</v>
      </c>
      <c r="E207" s="9">
        <v>8539379.5299999975</v>
      </c>
    </row>
    <row r="208" spans="1:5" x14ac:dyDescent="0.25">
      <c r="A208" s="8" t="s">
        <v>133</v>
      </c>
      <c r="B208" s="8" t="s">
        <v>141</v>
      </c>
      <c r="C208" s="6" t="s">
        <v>133</v>
      </c>
      <c r="D208" s="6" t="s">
        <v>176</v>
      </c>
      <c r="E208" s="9">
        <v>7471327.5599999996</v>
      </c>
    </row>
    <row r="209" spans="1:5" x14ac:dyDescent="0.25">
      <c r="A209" s="8" t="s">
        <v>133</v>
      </c>
      <c r="B209" s="8" t="s">
        <v>141</v>
      </c>
      <c r="C209" s="6" t="s">
        <v>133</v>
      </c>
      <c r="D209" s="6" t="s">
        <v>103</v>
      </c>
      <c r="E209" s="9">
        <v>7373520.1699999953</v>
      </c>
    </row>
    <row r="210" spans="1:5" x14ac:dyDescent="0.25">
      <c r="A210" s="8" t="s">
        <v>133</v>
      </c>
      <c r="B210" s="8" t="s">
        <v>141</v>
      </c>
      <c r="C210" s="6" t="s">
        <v>133</v>
      </c>
      <c r="D210" s="6" t="s">
        <v>104</v>
      </c>
      <c r="E210" s="9">
        <v>7017459.3999999985</v>
      </c>
    </row>
    <row r="211" spans="1:5" x14ac:dyDescent="0.25">
      <c r="A211" s="8" t="s">
        <v>133</v>
      </c>
      <c r="B211" s="8" t="s">
        <v>141</v>
      </c>
      <c r="C211" s="6" t="s">
        <v>133</v>
      </c>
      <c r="D211" s="6" t="s">
        <v>270</v>
      </c>
      <c r="E211" s="9"/>
    </row>
    <row r="212" spans="1:5" x14ac:dyDescent="0.25">
      <c r="A212" s="8" t="s">
        <v>133</v>
      </c>
      <c r="B212" s="8" t="s">
        <v>141</v>
      </c>
      <c r="C212" s="6" t="s">
        <v>133</v>
      </c>
      <c r="D212" s="6" t="s">
        <v>177</v>
      </c>
      <c r="E212" s="9">
        <v>4006767.2499999995</v>
      </c>
    </row>
    <row r="213" spans="1:5" x14ac:dyDescent="0.25">
      <c r="A213" s="8" t="s">
        <v>133</v>
      </c>
      <c r="B213" s="8" t="s">
        <v>141</v>
      </c>
      <c r="C213" s="6" t="s">
        <v>133</v>
      </c>
      <c r="D213" s="6" t="s">
        <v>105</v>
      </c>
      <c r="E213" s="9">
        <v>3804611.7200000007</v>
      </c>
    </row>
    <row r="214" spans="1:5" x14ac:dyDescent="0.25">
      <c r="A214" s="8" t="s">
        <v>133</v>
      </c>
      <c r="B214" s="8" t="s">
        <v>141</v>
      </c>
      <c r="C214" s="6" t="s">
        <v>133</v>
      </c>
      <c r="D214" s="6" t="s">
        <v>106</v>
      </c>
      <c r="E214" s="9">
        <v>17144924.259999998</v>
      </c>
    </row>
    <row r="215" spans="1:5" x14ac:dyDescent="0.25">
      <c r="A215" s="8" t="s">
        <v>133</v>
      </c>
      <c r="B215" s="8" t="s">
        <v>141</v>
      </c>
      <c r="C215" s="6" t="s">
        <v>133</v>
      </c>
      <c r="D215" s="6" t="s">
        <v>107</v>
      </c>
      <c r="E215" s="9">
        <v>12743700.070000006</v>
      </c>
    </row>
    <row r="216" spans="1:5" x14ac:dyDescent="0.25">
      <c r="A216" s="8" t="s">
        <v>133</v>
      </c>
      <c r="B216" s="8" t="s">
        <v>141</v>
      </c>
      <c r="C216" s="6" t="s">
        <v>133</v>
      </c>
      <c r="D216" s="6" t="s">
        <v>237</v>
      </c>
      <c r="E216" s="9"/>
    </row>
    <row r="217" spans="1:5" x14ac:dyDescent="0.25">
      <c r="A217" s="8" t="s">
        <v>133</v>
      </c>
      <c r="B217" s="8" t="s">
        <v>141</v>
      </c>
      <c r="C217" s="6" t="s">
        <v>133</v>
      </c>
      <c r="D217" s="6" t="s">
        <v>238</v>
      </c>
      <c r="E217" s="9">
        <v>3139059.3600000003</v>
      </c>
    </row>
    <row r="218" spans="1:5" x14ac:dyDescent="0.25">
      <c r="A218" s="8" t="s">
        <v>133</v>
      </c>
      <c r="B218" s="8" t="s">
        <v>141</v>
      </c>
      <c r="C218" s="6" t="s">
        <v>133</v>
      </c>
      <c r="D218" s="6" t="s">
        <v>178</v>
      </c>
      <c r="E218" s="9">
        <v>2181837.0199999991</v>
      </c>
    </row>
    <row r="219" spans="1:5" x14ac:dyDescent="0.25">
      <c r="A219" s="8" t="s">
        <v>133</v>
      </c>
      <c r="B219" s="8" t="s">
        <v>141</v>
      </c>
      <c r="C219" s="6" t="s">
        <v>133</v>
      </c>
      <c r="D219" s="6" t="s">
        <v>239</v>
      </c>
      <c r="E219" s="9">
        <v>4262427.6000000006</v>
      </c>
    </row>
    <row r="220" spans="1:5" x14ac:dyDescent="0.25">
      <c r="A220" s="8" t="s">
        <v>133</v>
      </c>
      <c r="B220" s="8" t="s">
        <v>141</v>
      </c>
      <c r="C220" s="6" t="s">
        <v>133</v>
      </c>
      <c r="D220" s="6" t="s">
        <v>108</v>
      </c>
      <c r="E220" s="9">
        <v>2010323.5100000002</v>
      </c>
    </row>
    <row r="221" spans="1:5" x14ac:dyDescent="0.25">
      <c r="A221" s="8" t="s">
        <v>133</v>
      </c>
      <c r="B221" s="8" t="s">
        <v>141</v>
      </c>
      <c r="C221" s="6" t="s">
        <v>133</v>
      </c>
      <c r="D221" s="6" t="s">
        <v>179</v>
      </c>
      <c r="E221" s="9">
        <v>1607353.1199999999</v>
      </c>
    </row>
    <row r="222" spans="1:5" x14ac:dyDescent="0.25">
      <c r="A222" s="8" t="s">
        <v>133</v>
      </c>
      <c r="B222" s="8" t="s">
        <v>141</v>
      </c>
      <c r="C222" s="6" t="s">
        <v>133</v>
      </c>
      <c r="D222" s="6" t="s">
        <v>109</v>
      </c>
      <c r="E222" s="9">
        <v>939440.91</v>
      </c>
    </row>
    <row r="223" spans="1:5" x14ac:dyDescent="0.25">
      <c r="A223" s="8" t="s">
        <v>133</v>
      </c>
      <c r="B223" s="8" t="s">
        <v>141</v>
      </c>
      <c r="C223" s="6" t="s">
        <v>133</v>
      </c>
      <c r="D223" s="6" t="s">
        <v>110</v>
      </c>
      <c r="E223" s="9">
        <v>7979763.9499999993</v>
      </c>
    </row>
    <row r="224" spans="1:5" x14ac:dyDescent="0.25">
      <c r="A224" s="8" t="s">
        <v>133</v>
      </c>
      <c r="B224" s="8" t="s">
        <v>141</v>
      </c>
      <c r="C224" s="6" t="s">
        <v>133</v>
      </c>
      <c r="D224" s="6" t="s">
        <v>180</v>
      </c>
      <c r="E224" s="9">
        <v>2782856.72</v>
      </c>
    </row>
    <row r="225" spans="1:5" x14ac:dyDescent="0.25">
      <c r="A225" s="8" t="s">
        <v>133</v>
      </c>
      <c r="B225" s="8" t="s">
        <v>141</v>
      </c>
      <c r="C225" s="6" t="s">
        <v>133</v>
      </c>
      <c r="D225" s="6" t="s">
        <v>240</v>
      </c>
      <c r="E225" s="9">
        <v>809441.60999999987</v>
      </c>
    </row>
    <row r="226" spans="1:5" x14ac:dyDescent="0.25">
      <c r="A226" s="8" t="s">
        <v>133</v>
      </c>
      <c r="B226" s="8" t="s">
        <v>141</v>
      </c>
      <c r="C226" s="6" t="s">
        <v>133</v>
      </c>
      <c r="D226" s="6" t="s">
        <v>181</v>
      </c>
      <c r="E226" s="9">
        <v>5388983.9200000027</v>
      </c>
    </row>
    <row r="227" spans="1:5" x14ac:dyDescent="0.25">
      <c r="A227" s="8" t="s">
        <v>133</v>
      </c>
      <c r="B227" s="8" t="s">
        <v>141</v>
      </c>
      <c r="C227" s="6" t="s">
        <v>133</v>
      </c>
      <c r="D227" s="6" t="s">
        <v>241</v>
      </c>
      <c r="E227" s="9">
        <v>3379468.1600000015</v>
      </c>
    </row>
    <row r="228" spans="1:5" x14ac:dyDescent="0.25">
      <c r="A228" s="8" t="s">
        <v>133</v>
      </c>
      <c r="B228" s="8" t="s">
        <v>141</v>
      </c>
      <c r="C228" s="6" t="s">
        <v>133</v>
      </c>
      <c r="D228" s="6" t="s">
        <v>182</v>
      </c>
      <c r="E228" s="9">
        <v>3940861.5500000003</v>
      </c>
    </row>
    <row r="229" spans="1:5" x14ac:dyDescent="0.25">
      <c r="A229" s="8" t="s">
        <v>133</v>
      </c>
      <c r="B229" s="8" t="s">
        <v>141</v>
      </c>
      <c r="C229" s="6" t="s">
        <v>133</v>
      </c>
      <c r="D229" s="6" t="s">
        <v>111</v>
      </c>
      <c r="E229" s="9">
        <v>5404189.0500000026</v>
      </c>
    </row>
    <row r="230" spans="1:5" x14ac:dyDescent="0.25">
      <c r="A230" s="8" t="s">
        <v>133</v>
      </c>
      <c r="B230" s="8" t="s">
        <v>141</v>
      </c>
      <c r="C230" s="6" t="s">
        <v>133</v>
      </c>
      <c r="D230" s="6" t="s">
        <v>112</v>
      </c>
      <c r="E230" s="9">
        <v>4704620.62</v>
      </c>
    </row>
    <row r="231" spans="1:5" x14ac:dyDescent="0.25">
      <c r="A231" s="8" t="s">
        <v>133</v>
      </c>
      <c r="B231" s="8" t="s">
        <v>141</v>
      </c>
      <c r="C231" s="6" t="s">
        <v>133</v>
      </c>
      <c r="D231" s="6" t="s">
        <v>284</v>
      </c>
      <c r="E231" s="9"/>
    </row>
    <row r="232" spans="1:5" x14ac:dyDescent="0.25">
      <c r="A232" s="8" t="s">
        <v>133</v>
      </c>
      <c r="B232" s="8" t="s">
        <v>141</v>
      </c>
      <c r="C232" s="6" t="s">
        <v>133</v>
      </c>
      <c r="D232" s="6" t="s">
        <v>113</v>
      </c>
      <c r="E232" s="9">
        <v>6457935.040000001</v>
      </c>
    </row>
    <row r="233" spans="1:5" x14ac:dyDescent="0.25">
      <c r="A233" s="8" t="s">
        <v>133</v>
      </c>
      <c r="B233" s="8" t="s">
        <v>141</v>
      </c>
      <c r="C233" s="6" t="s">
        <v>133</v>
      </c>
      <c r="D233" s="6" t="s">
        <v>242</v>
      </c>
      <c r="E233" s="9">
        <v>7700173.9100000001</v>
      </c>
    </row>
    <row r="234" spans="1:5" x14ac:dyDescent="0.25">
      <c r="A234" s="8" t="s">
        <v>133</v>
      </c>
      <c r="B234" s="8" t="s">
        <v>141</v>
      </c>
      <c r="C234" s="6" t="s">
        <v>133</v>
      </c>
      <c r="D234" s="6" t="s">
        <v>183</v>
      </c>
      <c r="E234" s="9">
        <v>746179.12</v>
      </c>
    </row>
    <row r="235" spans="1:5" x14ac:dyDescent="0.25">
      <c r="A235" s="8" t="s">
        <v>133</v>
      </c>
      <c r="B235" s="8" t="s">
        <v>141</v>
      </c>
      <c r="C235" s="6" t="s">
        <v>133</v>
      </c>
      <c r="D235" s="6" t="s">
        <v>114</v>
      </c>
      <c r="E235" s="9">
        <v>4199925.9800000004</v>
      </c>
    </row>
    <row r="236" spans="1:5" x14ac:dyDescent="0.25">
      <c r="A236" s="8" t="s">
        <v>133</v>
      </c>
      <c r="B236" s="8" t="s">
        <v>141</v>
      </c>
      <c r="C236" s="6" t="s">
        <v>133</v>
      </c>
      <c r="D236" s="6" t="s">
        <v>115</v>
      </c>
      <c r="E236" s="9">
        <v>18174527.350000001</v>
      </c>
    </row>
    <row r="237" spans="1:5" x14ac:dyDescent="0.25">
      <c r="A237" s="8" t="s">
        <v>133</v>
      </c>
      <c r="B237" s="8" t="s">
        <v>141</v>
      </c>
      <c r="C237" s="6" t="s">
        <v>133</v>
      </c>
      <c r="D237" s="6" t="s">
        <v>116</v>
      </c>
      <c r="E237" s="9">
        <v>8336223.9099999974</v>
      </c>
    </row>
    <row r="238" spans="1:5" x14ac:dyDescent="0.25">
      <c r="A238" s="8" t="s">
        <v>133</v>
      </c>
      <c r="B238" s="8" t="s">
        <v>141</v>
      </c>
      <c r="C238" s="6" t="s">
        <v>133</v>
      </c>
      <c r="D238" s="6" t="s">
        <v>117</v>
      </c>
      <c r="E238" s="9">
        <v>17569716.380000003</v>
      </c>
    </row>
    <row r="239" spans="1:5" x14ac:dyDescent="0.25">
      <c r="A239" s="8" t="s">
        <v>133</v>
      </c>
      <c r="B239" s="8" t="s">
        <v>141</v>
      </c>
      <c r="C239" s="6" t="s">
        <v>133</v>
      </c>
      <c r="D239" s="6" t="s">
        <v>118</v>
      </c>
      <c r="E239" s="9">
        <v>3033690.6700000009</v>
      </c>
    </row>
    <row r="240" spans="1:5" x14ac:dyDescent="0.25">
      <c r="A240" s="8" t="s">
        <v>133</v>
      </c>
      <c r="B240" s="8" t="s">
        <v>141</v>
      </c>
      <c r="C240" s="6" t="s">
        <v>133</v>
      </c>
      <c r="D240" s="6" t="s">
        <v>285</v>
      </c>
      <c r="E240" s="9"/>
    </row>
    <row r="241" spans="1:5" x14ac:dyDescent="0.25">
      <c r="A241" s="8" t="s">
        <v>133</v>
      </c>
      <c r="B241" s="8" t="s">
        <v>141</v>
      </c>
      <c r="C241" s="6" t="s">
        <v>133</v>
      </c>
      <c r="D241" s="6" t="s">
        <v>184</v>
      </c>
      <c r="E241" s="9">
        <v>6427532.7799999956</v>
      </c>
    </row>
    <row r="242" spans="1:5" x14ac:dyDescent="0.25">
      <c r="A242" s="8" t="s">
        <v>133</v>
      </c>
      <c r="B242" s="8" t="s">
        <v>141</v>
      </c>
      <c r="C242" s="6" t="s">
        <v>133</v>
      </c>
      <c r="D242" s="6" t="s">
        <v>243</v>
      </c>
      <c r="E242" s="9">
        <v>6027256.6400000015</v>
      </c>
    </row>
    <row r="243" spans="1:5" x14ac:dyDescent="0.25">
      <c r="A243" s="8" t="s">
        <v>133</v>
      </c>
      <c r="B243" s="8" t="s">
        <v>141</v>
      </c>
      <c r="C243" s="6" t="s">
        <v>133</v>
      </c>
      <c r="D243" s="6" t="s">
        <v>119</v>
      </c>
      <c r="E243" s="9">
        <v>5157903.0999999996</v>
      </c>
    </row>
    <row r="244" spans="1:5" x14ac:dyDescent="0.25">
      <c r="A244" s="8" t="s">
        <v>133</v>
      </c>
      <c r="B244" s="8" t="s">
        <v>141</v>
      </c>
      <c r="C244" s="6" t="s">
        <v>133</v>
      </c>
      <c r="D244" s="6" t="s">
        <v>120</v>
      </c>
      <c r="E244" s="9">
        <v>4605346.4200000009</v>
      </c>
    </row>
    <row r="245" spans="1:5" x14ac:dyDescent="0.25">
      <c r="A245" s="8" t="s">
        <v>133</v>
      </c>
      <c r="B245" s="8" t="s">
        <v>141</v>
      </c>
      <c r="C245" s="6" t="s">
        <v>133</v>
      </c>
      <c r="D245" s="6" t="s">
        <v>286</v>
      </c>
      <c r="E245" s="9"/>
    </row>
    <row r="246" spans="1:5" x14ac:dyDescent="0.25">
      <c r="A246" s="8" t="s">
        <v>133</v>
      </c>
      <c r="B246" s="8" t="s">
        <v>141</v>
      </c>
      <c r="C246" s="6" t="s">
        <v>133</v>
      </c>
      <c r="D246" s="6" t="s">
        <v>244</v>
      </c>
      <c r="E246" s="9">
        <v>3157303.01</v>
      </c>
    </row>
    <row r="247" spans="1:5" x14ac:dyDescent="0.25">
      <c r="A247" s="8" t="s">
        <v>133</v>
      </c>
      <c r="B247" s="8" t="s">
        <v>141</v>
      </c>
      <c r="C247" s="6" t="s">
        <v>133</v>
      </c>
      <c r="D247" s="6" t="s">
        <v>121</v>
      </c>
      <c r="E247" s="9">
        <v>5796059.1500000032</v>
      </c>
    </row>
    <row r="248" spans="1:5" x14ac:dyDescent="0.25">
      <c r="A248" s="8" t="s">
        <v>133</v>
      </c>
      <c r="B248" s="8" t="s">
        <v>141</v>
      </c>
      <c r="C248" s="6" t="s">
        <v>133</v>
      </c>
      <c r="D248" s="6" t="s">
        <v>245</v>
      </c>
      <c r="E248" s="9">
        <v>24635231.789999995</v>
      </c>
    </row>
    <row r="249" spans="1:5" x14ac:dyDescent="0.25">
      <c r="A249" s="8" t="s">
        <v>133</v>
      </c>
      <c r="B249" s="8" t="s">
        <v>141</v>
      </c>
      <c r="C249" s="6" t="s">
        <v>133</v>
      </c>
      <c r="D249" s="6" t="s">
        <v>122</v>
      </c>
      <c r="E249" s="9">
        <v>26306717.809999984</v>
      </c>
    </row>
    <row r="250" spans="1:5" x14ac:dyDescent="0.25">
      <c r="A250" s="8" t="s">
        <v>133</v>
      </c>
      <c r="B250" s="8" t="s">
        <v>141</v>
      </c>
      <c r="C250" s="6" t="s">
        <v>133</v>
      </c>
      <c r="D250" s="6" t="s">
        <v>185</v>
      </c>
      <c r="E250" s="9">
        <v>5165940.6100000013</v>
      </c>
    </row>
    <row r="251" spans="1:5" x14ac:dyDescent="0.25">
      <c r="A251" s="8" t="s">
        <v>133</v>
      </c>
      <c r="B251" s="8" t="s">
        <v>141</v>
      </c>
      <c r="C251" s="6" t="s">
        <v>133</v>
      </c>
      <c r="D251" s="6" t="s">
        <v>246</v>
      </c>
      <c r="E251" s="9">
        <v>5052939.0999999996</v>
      </c>
    </row>
    <row r="252" spans="1:5" x14ac:dyDescent="0.25">
      <c r="A252" s="8" t="s">
        <v>133</v>
      </c>
      <c r="B252" s="8" t="s">
        <v>141</v>
      </c>
      <c r="C252" s="6" t="s">
        <v>133</v>
      </c>
      <c r="D252" s="6" t="s">
        <v>247</v>
      </c>
      <c r="E252" s="9">
        <v>1550284.6400000001</v>
      </c>
    </row>
    <row r="253" spans="1:5" x14ac:dyDescent="0.25">
      <c r="A253" s="8" t="s">
        <v>133</v>
      </c>
      <c r="B253" s="8" t="s">
        <v>141</v>
      </c>
      <c r="C253" s="6" t="s">
        <v>133</v>
      </c>
      <c r="D253" s="6" t="s">
        <v>248</v>
      </c>
      <c r="E253" s="9">
        <v>2718207.8599999989</v>
      </c>
    </row>
    <row r="254" spans="1:5" x14ac:dyDescent="0.25">
      <c r="A254" s="8" t="s">
        <v>133</v>
      </c>
      <c r="B254" s="8" t="s">
        <v>141</v>
      </c>
      <c r="C254" s="6" t="s">
        <v>133</v>
      </c>
      <c r="D254" s="6" t="s">
        <v>249</v>
      </c>
      <c r="E254" s="9">
        <v>918259.1</v>
      </c>
    </row>
    <row r="255" spans="1:5" x14ac:dyDescent="0.25">
      <c r="A255" s="8" t="s">
        <v>133</v>
      </c>
      <c r="B255" s="8" t="s">
        <v>141</v>
      </c>
      <c r="C255" s="6" t="s">
        <v>133</v>
      </c>
      <c r="D255" s="6" t="s">
        <v>250</v>
      </c>
      <c r="E255" s="9">
        <v>706808.8899999999</v>
      </c>
    </row>
    <row r="256" spans="1:5" x14ac:dyDescent="0.25">
      <c r="A256" s="8" t="s">
        <v>133</v>
      </c>
      <c r="B256" s="8" t="s">
        <v>141</v>
      </c>
      <c r="C256" s="6" t="s">
        <v>133</v>
      </c>
      <c r="D256" s="6" t="s">
        <v>186</v>
      </c>
      <c r="E256" s="9">
        <v>883349.36999999988</v>
      </c>
    </row>
    <row r="257" spans="1:5" x14ac:dyDescent="0.25">
      <c r="A257" s="8" t="s">
        <v>133</v>
      </c>
      <c r="B257" s="8" t="s">
        <v>141</v>
      </c>
      <c r="C257" s="6" t="s">
        <v>133</v>
      </c>
      <c r="D257" s="6" t="s">
        <v>251</v>
      </c>
      <c r="E257" s="9">
        <v>681106.16999999981</v>
      </c>
    </row>
    <row r="258" spans="1:5" x14ac:dyDescent="0.25">
      <c r="A258" s="8" t="s">
        <v>133</v>
      </c>
      <c r="B258" s="8" t="s">
        <v>141</v>
      </c>
      <c r="C258" s="6" t="s">
        <v>133</v>
      </c>
      <c r="D258" s="6" t="s">
        <v>123</v>
      </c>
      <c r="E258" s="9">
        <v>906805.45999999985</v>
      </c>
    </row>
    <row r="259" spans="1:5" x14ac:dyDescent="0.25">
      <c r="A259" s="8" t="s">
        <v>133</v>
      </c>
      <c r="B259" s="8" t="s">
        <v>141</v>
      </c>
      <c r="C259" s="6" t="s">
        <v>133</v>
      </c>
      <c r="D259" s="6" t="s">
        <v>124</v>
      </c>
      <c r="E259" s="9">
        <v>1686120.1900000002</v>
      </c>
    </row>
    <row r="260" spans="1:5" x14ac:dyDescent="0.25">
      <c r="A260" s="8" t="s">
        <v>133</v>
      </c>
      <c r="B260" s="8" t="s">
        <v>141</v>
      </c>
      <c r="C260" s="6" t="s">
        <v>133</v>
      </c>
      <c r="D260" s="6" t="s">
        <v>252</v>
      </c>
      <c r="E260" s="9">
        <v>1857023.46</v>
      </c>
    </row>
    <row r="261" spans="1:5" x14ac:dyDescent="0.25">
      <c r="A261" s="8" t="s">
        <v>133</v>
      </c>
      <c r="B261" s="8" t="s">
        <v>141</v>
      </c>
      <c r="C261" s="6" t="s">
        <v>133</v>
      </c>
      <c r="D261" s="6" t="s">
        <v>125</v>
      </c>
      <c r="E261" s="9">
        <v>1407388.7700000005</v>
      </c>
    </row>
    <row r="262" spans="1:5" x14ac:dyDescent="0.25">
      <c r="A262" s="8" t="s">
        <v>133</v>
      </c>
      <c r="B262" s="8" t="s">
        <v>141</v>
      </c>
      <c r="C262" s="6" t="s">
        <v>133</v>
      </c>
      <c r="D262" s="6" t="s">
        <v>126</v>
      </c>
      <c r="E262" s="9">
        <v>5976407.5300000012</v>
      </c>
    </row>
    <row r="263" spans="1:5" x14ac:dyDescent="0.25">
      <c r="A263" s="8" t="s">
        <v>133</v>
      </c>
      <c r="B263" s="8" t="s">
        <v>141</v>
      </c>
      <c r="C263" s="6" t="s">
        <v>133</v>
      </c>
      <c r="D263" s="6" t="s">
        <v>253</v>
      </c>
      <c r="E263" s="9"/>
    </row>
    <row r="264" spans="1:5" x14ac:dyDescent="0.25">
      <c r="A264" s="8" t="s">
        <v>133</v>
      </c>
      <c r="B264" s="8" t="s">
        <v>141</v>
      </c>
      <c r="C264" s="6" t="s">
        <v>133</v>
      </c>
      <c r="D264" s="6" t="s">
        <v>254</v>
      </c>
      <c r="E264" s="9"/>
    </row>
    <row r="265" spans="1:5" x14ac:dyDescent="0.25">
      <c r="A265" s="8" t="s">
        <v>133</v>
      </c>
      <c r="B265" s="8" t="s">
        <v>141</v>
      </c>
      <c r="C265" s="6" t="s">
        <v>133</v>
      </c>
      <c r="D265" s="6" t="s">
        <v>255</v>
      </c>
      <c r="E265" s="9"/>
    </row>
    <row r="266" spans="1:5" x14ac:dyDescent="0.25">
      <c r="A266" s="8" t="s">
        <v>133</v>
      </c>
      <c r="B266" s="8" t="s">
        <v>141</v>
      </c>
      <c r="C266" s="6" t="s">
        <v>133</v>
      </c>
      <c r="D266" s="6" t="s">
        <v>256</v>
      </c>
      <c r="E266" s="9"/>
    </row>
    <row r="267" spans="1:5" x14ac:dyDescent="0.25">
      <c r="A267" s="8" t="s">
        <v>133</v>
      </c>
      <c r="B267" s="8" t="s">
        <v>141</v>
      </c>
      <c r="C267" s="6" t="s">
        <v>133</v>
      </c>
      <c r="D267" s="6" t="s">
        <v>127</v>
      </c>
      <c r="E267" s="9">
        <v>2124941.6400000006</v>
      </c>
    </row>
    <row r="268" spans="1:5" x14ac:dyDescent="0.25">
      <c r="A268" s="8" t="s">
        <v>133</v>
      </c>
      <c r="B268" s="8" t="s">
        <v>141</v>
      </c>
      <c r="C268" s="6" t="s">
        <v>133</v>
      </c>
      <c r="D268" s="6" t="s">
        <v>257</v>
      </c>
      <c r="E268" s="9"/>
    </row>
    <row r="269" spans="1:5" x14ac:dyDescent="0.25">
      <c r="A269" s="8" t="s">
        <v>133</v>
      </c>
      <c r="B269" s="8" t="s">
        <v>141</v>
      </c>
      <c r="C269" s="6" t="s">
        <v>133</v>
      </c>
      <c r="D269" s="6" t="s">
        <v>258</v>
      </c>
      <c r="E269" s="9">
        <v>839268.99</v>
      </c>
    </row>
    <row r="270" spans="1:5" x14ac:dyDescent="0.25">
      <c r="A270" s="8" t="s">
        <v>133</v>
      </c>
      <c r="B270" s="8" t="s">
        <v>141</v>
      </c>
      <c r="C270" s="6" t="s">
        <v>133</v>
      </c>
      <c r="D270" s="6" t="s">
        <v>128</v>
      </c>
      <c r="E270" s="9">
        <v>5758916.0799999963</v>
      </c>
    </row>
    <row r="271" spans="1:5" x14ac:dyDescent="0.25">
      <c r="A271" s="8" t="s">
        <v>133</v>
      </c>
      <c r="B271" s="8" t="s">
        <v>141</v>
      </c>
      <c r="C271" s="6" t="s">
        <v>133</v>
      </c>
      <c r="D271" s="6" t="s">
        <v>129</v>
      </c>
      <c r="E271" s="9">
        <v>3555248.1400000006</v>
      </c>
    </row>
    <row r="272" spans="1:5" x14ac:dyDescent="0.25">
      <c r="A272" s="8" t="s">
        <v>133</v>
      </c>
      <c r="B272" s="8" t="s">
        <v>141</v>
      </c>
      <c r="C272" s="6" t="s">
        <v>133</v>
      </c>
      <c r="D272" s="6" t="s">
        <v>130</v>
      </c>
      <c r="E272" s="9">
        <v>1896586.7900000003</v>
      </c>
    </row>
    <row r="273" spans="1:5" x14ac:dyDescent="0.25">
      <c r="A273" s="8" t="s">
        <v>133</v>
      </c>
      <c r="B273" s="8" t="s">
        <v>141</v>
      </c>
      <c r="C273" s="6" t="s">
        <v>133</v>
      </c>
      <c r="D273" s="6" t="s">
        <v>131</v>
      </c>
      <c r="E273" s="9">
        <v>6442196.2100000009</v>
      </c>
    </row>
    <row r="274" spans="1:5" x14ac:dyDescent="0.25">
      <c r="A274" s="8" t="s">
        <v>133</v>
      </c>
      <c r="B274" s="8" t="s">
        <v>141</v>
      </c>
      <c r="C274" s="6" t="s">
        <v>133</v>
      </c>
      <c r="D274" s="6" t="s">
        <v>132</v>
      </c>
      <c r="E274" s="9">
        <v>4135906.15</v>
      </c>
    </row>
    <row r="275" spans="1:5" x14ac:dyDescent="0.25">
      <c r="A275" s="8" t="s">
        <v>133</v>
      </c>
      <c r="B275" s="8" t="s">
        <v>141</v>
      </c>
      <c r="C275" s="6" t="s">
        <v>133</v>
      </c>
      <c r="D275" s="6" t="s">
        <v>271</v>
      </c>
      <c r="E275" s="9">
        <v>8204454.2400000002</v>
      </c>
    </row>
    <row r="276" spans="1:5" x14ac:dyDescent="0.25">
      <c r="A276" s="8" t="s">
        <v>287</v>
      </c>
      <c r="B276" s="8"/>
      <c r="C276" s="6"/>
      <c r="D276" s="6" t="s">
        <v>288</v>
      </c>
      <c r="E276" s="46">
        <v>1688951634.6899993</v>
      </c>
    </row>
    <row r="277" spans="1:5" x14ac:dyDescent="0.25">
      <c r="A277" s="8"/>
      <c r="B277" s="8"/>
      <c r="C277" s="6"/>
      <c r="E277" s="46"/>
    </row>
  </sheetData>
  <autoFilter ref="A8:E276"/>
  <mergeCells count="2">
    <mergeCell ref="A5:C5"/>
    <mergeCell ref="E5:G5"/>
  </mergeCells>
  <dataValidations count="1">
    <dataValidation allowBlank="1" showInputMessage="1" showErrorMessage="1" promptTitle="Lookup Totals" prompt="postcodes_x000a_=sumifs(lkupTotals[Sum of borrowing (£)],lkupTotals[Postcode:],'All postcode data'!d9,lkupTotals[Publishable?],&quot;Yes NI&quot;)_x000a__x000a_BT Other_x000a_=sumifs(lkupTotals[Sum of borrowing (£)],lkupTotals[Publishable?],&quot;&lt;&gt;Yes NI&quot;)_x000a__x000a_BT total_x000a_=sum(e9:e275)" sqref="E7"/>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EB6219E2F964A8D780B9FFBD389EC" ma:contentTypeVersion="11" ma:contentTypeDescription="Create a new document." ma:contentTypeScope="" ma:versionID="3b7c5da6f40ca5bc0d4bdf7c38a6e97c">
  <xsd:schema xmlns:xsd="http://www.w3.org/2001/XMLSchema" xmlns:xs="http://www.w3.org/2001/XMLSchema" xmlns:p="http://schemas.microsoft.com/office/2006/metadata/properties" targetNamespace="http://schemas.microsoft.com/office/2006/metadata/properties" ma:root="true" ma:fieldsID="e88493cf5c11d8f76c47bb32a5bc65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9C7309-D98D-45EF-BC48-3485CFF614E0}"/>
</file>

<file path=customXml/itemProps2.xml><?xml version="1.0" encoding="utf-8"?>
<ds:datastoreItem xmlns:ds="http://schemas.openxmlformats.org/officeDocument/2006/customXml" ds:itemID="{AAD6B13E-F8B0-44F7-A69D-ADBAC17A8467}"/>
</file>

<file path=customXml/itemProps3.xml><?xml version="1.0" encoding="utf-8"?>
<ds:datastoreItem xmlns:ds="http://schemas.openxmlformats.org/officeDocument/2006/customXml" ds:itemID="{47901379-8DC7-4CA3-9A0C-AE96A5DCE38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b69734</cp:lastModifiedBy>
  <dcterms:created xsi:type="dcterms:W3CDTF">2015-04-08T10:28:41Z</dcterms:created>
  <dcterms:modified xsi:type="dcterms:W3CDTF">2016-06-14T16:22:22Z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0x0101004C9EB6219E2F964A8D780B9FFBD389EC</vt:lpwstr>
  </property>
  <property fmtid="{D5CDD505-2E9C-101B-9397-08002B2CF9AE}" pid="3" name="Order">
    <vt:r8>6600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ComplianceAssetId">
    <vt:lpwstr/>
  </property>
</Properties>
</file>