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skebankgroup-my.sharepoint.com/personal/alison_kane_danskebank_co_uk/Documents/Documents/Business Development/Postcode lending data/2026 publications/Updated tables Feb 2026/"/>
    </mc:Choice>
  </mc:AlternateContent>
  <xr:revisionPtr revIDLastSave="0" documentId="8_{491015AD-3649-4F06-BD90-DF4000CDF55A}" xr6:coauthVersionLast="47" xr6:coauthVersionMax="47" xr10:uidLastSave="{00000000-0000-0000-0000-000000000000}"/>
  <bookViews>
    <workbookView xWindow="-28920" yWindow="-120" windowWidth="29040" windowHeight="15720" activeTab="1" xr2:uid="{1394D39F-5094-463E-989A-E48D98A2384F}"/>
  </bookViews>
  <sheets>
    <sheet name="Postcode sector lookup" sheetId="1" r:id="rId1"/>
    <sheet name="All postcode data" sheetId="2" r:id="rId2"/>
  </sheets>
  <definedNames>
    <definedName name="_xlnm._FilterDatabase" localSheetId="1" hidden="1">'All postcode data'!$A$8:$E$275</definedName>
    <definedName name="FirstBitOfPostcode" localSheetId="0">'Postcode sector lookup'!$K$7</definedName>
    <definedName name="FirstBitOfPostcode">#REF!</definedName>
    <definedName name="LengthOfPostcodeString" localSheetId="0">'Postcode sector lookup'!$J$7</definedName>
    <definedName name="LengthOfPostcodeString">#REF!</definedName>
    <definedName name="NumberOfLettersInPostcodeDistrict" localSheetId="0">'Postcode sector lookup'!$M$7</definedName>
    <definedName name="PositionOfLastNumberInPostcodeString" localSheetId="0">'Postcode sector lookup'!$I$7</definedName>
    <definedName name="PositionOfLastNumberInPostcodeString">#REF!</definedName>
    <definedName name="PostcodeArea" localSheetId="0">'Postcode sector lookup'!$G$9</definedName>
    <definedName name="PostcodeArea">#REF!</definedName>
    <definedName name="PostcodeDistrict" localSheetId="0">'Postcode sector lookup'!$I$9</definedName>
    <definedName name="PostcodeDistrict">#REF!</definedName>
    <definedName name="PostcodeFormatted" localSheetId="0">'Postcode sector lookup'!$H$7</definedName>
    <definedName name="PostcodeNoSpaces" localSheetId="0">'Postcode sector lookup'!$G$7</definedName>
    <definedName name="PostcodeNoSpaces">#REF!</definedName>
    <definedName name="PostcodeSector" localSheetId="0">'Postcode sector lookup'!$A$9</definedName>
    <definedName name="PostcodeSector">#REF!</definedName>
    <definedName name="RowMatchForSector" localSheetId="1">#REF!</definedName>
    <definedName name="RowMatchForSector" localSheetId="0">'Postcode sector lookup'!#REF!</definedName>
    <definedName name="RowMatchForSector">#REF!</definedName>
    <definedName name="SecondBitOfPostcode" localSheetId="0">'Postcode sector lookup'!$L$7</definedName>
    <definedName name="SecondBitOfPost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7" i="2" l="1"/>
  <c r="G7" i="1"/>
  <c r="C5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I7" i="1" s="1"/>
  <c r="K7" i="1" l="1"/>
  <c r="J7" i="1"/>
  <c r="L7" i="1" s="1"/>
  <c r="I9" i="1" l="1"/>
  <c r="G9" i="1" s="1"/>
  <c r="C9" i="1" s="1"/>
  <c r="H7" i="1"/>
  <c r="A9" i="1"/>
  <c r="A14" i="1" s="1"/>
</calcChain>
</file>

<file path=xl/sharedStrings.xml><?xml version="1.0" encoding="utf-8"?>
<sst xmlns="http://schemas.openxmlformats.org/spreadsheetml/2006/main" count="1160" uniqueCount="292">
  <si>
    <t>Enter postcode in the grey cell below</t>
  </si>
  <si>
    <t>This postcode is in</t>
  </si>
  <si>
    <t>postcode sector:</t>
  </si>
  <si>
    <t>postal area:</t>
  </si>
  <si>
    <t>Value of lending, £</t>
  </si>
  <si>
    <t>(where available):</t>
  </si>
  <si>
    <t>Or click here to browse all geographies</t>
  </si>
  <si>
    <t>UK Finance Statistics</t>
  </si>
  <si>
    <t>Value of personal loans outstanding in Northern Ireland, split by sector postcode</t>
  </si>
  <si>
    <t>Click +/- buttons to expand and contract areas</t>
  </si>
  <si>
    <t>Or click here to return to postcode search</t>
  </si>
  <si>
    <t>Value of Lending</t>
  </si>
  <si>
    <t>Region</t>
  </si>
  <si>
    <t>Area</t>
  </si>
  <si>
    <t>Area name</t>
  </si>
  <si>
    <t>Sector</t>
  </si>
  <si>
    <t>Northern Ireland</t>
  </si>
  <si>
    <t>BT</t>
  </si>
  <si>
    <t>Belfast</t>
  </si>
  <si>
    <t>BT1 1</t>
  </si>
  <si>
    <t>BT1 2</t>
  </si>
  <si>
    <t>BT1 3</t>
  </si>
  <si>
    <t>BT1 4</t>
  </si>
  <si>
    <t>BT1 5</t>
  </si>
  <si>
    <t>BT1 6</t>
  </si>
  <si>
    <t>BT1 9</t>
  </si>
  <si>
    <t>BT10 0</t>
  </si>
  <si>
    <t>BT10 9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</si>
  <si>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</si>
  <si>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</si>
  <si>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</si>
  <si>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</si>
  <si>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</si>
  <si>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</si>
  <si>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</si>
  <si>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</si>
  <si>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</si>
  <si>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BT13 9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</si>
  <si>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</si>
  <si>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</si>
  <si>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</si>
  <si>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</si>
  <si>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</si>
  <si>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</si>
  <si>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</si>
  <si>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</si>
  <si>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</si>
  <si>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</si>
  <si>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</si>
  <si>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</si>
  <si>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</si>
  <si>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8</t>
  </si>
  <si>
    <t>BT18 9</t>
  </si>
  <si>
    <t>BT19 1</t>
  </si>
  <si>
    <t>BT19 6</t>
  </si>
  <si>
    <t>BT19 7</t>
  </si>
  <si>
    <t>BT2 7</t>
  </si>
  <si>
    <t>BT2 8</t>
  </si>
  <si>
    <t>BT20 3</t>
  </si>
  <si>
    <t>BT20 4</t>
  </si>
  <si>
    <t>BT20 5</t>
  </si>
  <si>
    <t>BT20 9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</si>
  <si>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</si>
  <si>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</si>
  <si>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</si>
  <si>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</si>
  <si>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</si>
  <si>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</si>
  <si>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</si>
  <si>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</si>
  <si>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BT23 9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</si>
  <si>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</si>
  <si>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</si>
  <si>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</si>
  <si>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</si>
  <si>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</si>
  <si>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</si>
  <si>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</si>
  <si>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</si>
  <si>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</si>
  <si>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</si>
  <si>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</si>
  <si>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BT28 9</t>
  </si>
  <si>
    <t>BT29 4</t>
  </si>
  <si>
    <t>BT3 9</t>
  </si>
  <si>
    <t>BT30 0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</si>
  <si>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</si>
  <si>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</si>
  <si>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</si>
  <si>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</si>
  <si>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</si>
  <si>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</si>
  <si>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</si>
  <si>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</si>
  <si>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BT32 9</t>
  </si>
  <si>
    <t>BT33 0</t>
  </si>
  <si>
    <t>BT34 1</t>
  </si>
  <si>
    <t>BT34 2</t>
  </si>
  <si>
    <t>BT34 3</t>
  </si>
  <si>
    <t>BT34 4</t>
  </si>
  <si>
    <t>BT34 5</t>
  </si>
  <si>
    <t>BT35 0</t>
  </si>
  <si>
    <t>BT35 5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</si>
  <si>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</si>
  <si>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</si>
  <si>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</si>
  <si>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</si>
  <si>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</si>
  <si>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</si>
  <si>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</si>
  <si>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</si>
  <si>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BT36 9</t>
  </si>
  <si>
    <t>BT37 0</t>
  </si>
  <si>
    <t>BT37 9</t>
  </si>
  <si>
    <t>BT38 0</t>
  </si>
  <si>
    <t>BT38 7</t>
  </si>
  <si>
    <t>BT38 8</t>
  </si>
  <si>
    <t>BT38 9</t>
  </si>
  <si>
    <t>BT39 0</t>
  </si>
  <si>
    <t>BT39 1</t>
  </si>
  <si>
    <t>BT39 9</t>
  </si>
  <si>
    <t>BT4 1</t>
  </si>
  <si>
    <t>BT4 2</t>
  </si>
  <si>
    <t>BT4 3</t>
  </si>
  <si>
    <t>BT4 9</t>
  </si>
  <si>
    <t>BT40 1</t>
  </si>
  <si>
    <t>BT40 2</t>
  </si>
  <si>
    <t>BT40 3</t>
  </si>
  <si>
    <t>BT40 9</t>
  </si>
  <si>
    <t>BT41 1</t>
  </si>
  <si>
    <t>BT41 2</t>
  </si>
  <si>
    <t>BT41 3</t>
  </si>
  <si>
    <t>BT41 4</t>
  </si>
  <si>
    <t>BT41 9</t>
  </si>
  <si>
    <t>BT42 1</t>
  </si>
  <si>
    <t>BT42 2</t>
  </si>
  <si>
    <t>BT42 3</t>
  </si>
  <si>
    <t>BT42 4</t>
  </si>
  <si>
    <t>BT42 9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</si>
  <si>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</si>
  <si>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</si>
  <si>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</si>
  <si>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</si>
  <si>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</si>
  <si>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</si>
  <si>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</si>
  <si>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</si>
  <si>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</si>
  <si>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</si>
  <si>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BT45 9</t>
  </si>
  <si>
    <t>BT46 5</t>
  </si>
  <si>
    <t>BT47 2</t>
  </si>
  <si>
    <t>BT47 3</t>
  </si>
  <si>
    <t>BT47 4</t>
  </si>
  <si>
    <t>BT47 5</t>
  </si>
  <si>
    <t>BT47 6</t>
  </si>
  <si>
    <t>BT48 0</t>
  </si>
  <si>
    <t>BT48 4</t>
  </si>
  <si>
    <t>BT48 6</t>
  </si>
  <si>
    <t>BT48 7</t>
  </si>
  <si>
    <t>BT48 8</t>
  </si>
  <si>
    <t>BT48 9</t>
  </si>
  <si>
    <t>BT49 0</t>
  </si>
  <si>
    <t>BT49 4</t>
  </si>
  <si>
    <t>BT49 9</t>
  </si>
  <si>
    <t>BT5 4</t>
  </si>
  <si>
    <t>BT5 5</t>
  </si>
  <si>
    <t>BT5 6</t>
  </si>
  <si>
    <t>BT5 7</t>
  </si>
  <si>
    <t>BT5 9</t>
  </si>
  <si>
    <t>BT51 3</t>
  </si>
  <si>
    <t>BT51 4</t>
  </si>
  <si>
    <t>BT51 5</t>
  </si>
  <si>
    <t>BT52 1</t>
  </si>
  <si>
    <t>BT52 2</t>
  </si>
  <si>
    <t>BT52 9</t>
  </si>
  <si>
    <t>BT53 6</t>
  </si>
  <si>
    <t>BT53 7</t>
  </si>
  <si>
    <t>BT53 8</t>
  </si>
  <si>
    <t>BT53 9</t>
  </si>
  <si>
    <t>BT54 6</t>
  </si>
  <si>
    <t>BT55 7</t>
  </si>
  <si>
    <t>BT56 8</t>
  </si>
  <si>
    <t>BT57 8</t>
  </si>
  <si>
    <t>BT58 1</t>
  </si>
  <si>
    <t>BT6 0</t>
  </si>
  <si>
    <t>BT6 8</t>
  </si>
  <si>
    <t>BT6 9</t>
  </si>
  <si>
    <t>BT60 1</t>
  </si>
  <si>
    <t>BT60 2</t>
  </si>
  <si>
    <t>BT60 3</t>
  </si>
  <si>
    <t>BT60 4</t>
  </si>
  <si>
    <t>BT61 0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</si>
  <si>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</si>
  <si>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</si>
  <si>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</si>
  <si>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</si>
  <si>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</si>
  <si>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</si>
  <si>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</si>
  <si>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</si>
  <si>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</si>
  <si>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</si>
  <si>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</si>
  <si>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</si>
  <si>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BT64 9</t>
  </si>
  <si>
    <t>BT65 4</t>
  </si>
  <si>
    <t>BT65 5</t>
  </si>
  <si>
    <t>BT65 9</t>
  </si>
  <si>
    <t>BT66 6</t>
  </si>
  <si>
    <t>BT66 7</t>
  </si>
  <si>
    <t>BT66 8</t>
  </si>
  <si>
    <t>BT67 0</t>
  </si>
  <si>
    <t>BT67 9</t>
  </si>
  <si>
    <t>BT68 4</t>
  </si>
  <si>
    <t>BT69 6</t>
  </si>
  <si>
    <t>BT7 1</t>
  </si>
  <si>
    <t>BT7 2</t>
  </si>
  <si>
    <t>BT7 3</t>
  </si>
  <si>
    <t>BT70 1</t>
  </si>
  <si>
    <t>BT70 2</t>
  </si>
  <si>
    <t>BT70 3</t>
  </si>
  <si>
    <t>BT70 9</t>
  </si>
  <si>
    <t>BT71 4</t>
  </si>
  <si>
    <t>BT71 5</t>
  </si>
  <si>
    <t>BT71 6</t>
  </si>
  <si>
    <t>BT71 7</t>
  </si>
  <si>
    <t>BT74 0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</si>
  <si>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</si>
  <si>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</si>
  <si>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</si>
  <si>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</si>
  <si>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</si>
  <si>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</si>
  <si>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</si>
  <si>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</si>
  <si>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</si>
  <si>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</si>
  <si>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</si>
  <si>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</si>
  <si>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</si>
  <si>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</si>
  <si>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BT78 9</t>
  </si>
  <si>
    <t>BT79 0</t>
  </si>
  <si>
    <t>BT79 7</t>
  </si>
  <si>
    <t>BT79 8</t>
  </si>
  <si>
    <t>BT79 9</t>
  </si>
  <si>
    <t>BT8 6</t>
  </si>
  <si>
    <t>BT8 7</t>
  </si>
  <si>
    <t>BT8 8</t>
  </si>
  <si>
    <t>BT80 0</t>
  </si>
  <si>
    <t>BT80 1</t>
  </si>
  <si>
    <t>BT80 8</t>
  </si>
  <si>
    <t>BT80 9</t>
  </si>
  <si>
    <t>BT81 7</t>
  </si>
  <si>
    <t>BT82 0</t>
  </si>
  <si>
    <t>BT82 1</t>
  </si>
  <si>
    <t>BT82 8</t>
  </si>
  <si>
    <t>BT82 9</t>
  </si>
  <si>
    <t>BT9 5</t>
  </si>
  <si>
    <t>BT9 6</t>
  </si>
  <si>
    <t>BT9 7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</si>
  <si>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</si>
  <si>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</si>
  <si>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</si>
  <si>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</si>
  <si>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</si>
  <si>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</si>
  <si>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</si>
  <si>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</si>
  <si>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</si>
  <si>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</si>
  <si>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</si>
  <si>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</si>
  <si>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</si>
  <si>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</si>
  <si>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</si>
  <si>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</si>
  <si>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</si>
  <si>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</si>
  <si>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</si>
  <si>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</si>
  <si>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</si>
  <si>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</si>
  <si>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</si>
  <si>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</si>
  <si>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BT other</t>
  </si>
  <si>
    <t>BT total</t>
  </si>
  <si>
    <t>Postcode sector lookup: Value of Personal loans outstanding, end-June 2025</t>
  </si>
  <si>
    <t>Danske</t>
  </si>
  <si>
    <t/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</si>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</sst>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;\-&quot;£&quot;#,##0"/>
    <numFmt numFmtId="165" formatCode="&quot;£&quot;#,##0"/>
  </numFmts>
  <fonts count="2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6"/>
      <color rgb="FF00B6A3"/>
      <name val="Arial"/>
      <family val="2"/>
    </font>
    <font>
      <b/>
      <sz val="14"/>
      <color rgb="FF333344"/>
      <name val="Arial"/>
      <family val="2"/>
    </font>
    <font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0" tint="-0.499984740745262"/>
      <name val="Arial"/>
      <family val="2"/>
    </font>
    <font>
      <sz val="14"/>
      <color rgb="FF333344"/>
      <name val="Arial"/>
      <family val="2"/>
    </font>
    <font>
      <b/>
      <sz val="16"/>
      <color theme="3"/>
      <name val="Arial"/>
      <family val="2"/>
    </font>
    <font>
      <b/>
      <sz val="14"/>
      <color theme="0" tint="-0.499984740745262"/>
      <name val="Arial"/>
      <family val="2"/>
    </font>
    <font>
      <sz val="11"/>
      <color theme="0"/>
      <name val="Arial"/>
      <family val="2"/>
    </font>
    <font>
      <b/>
      <sz val="16"/>
      <color theme="3"/>
      <name val="Cambria"/>
      <family val="2"/>
      <scheme val="major"/>
    </font>
    <font>
      <b/>
      <sz val="11"/>
      <color rgb="FF333344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7" fillId="0" borderId="0" xfId="1" applyFont="1" applyAlignment="1">
      <alignment vertical="top"/>
    </xf>
    <xf numFmtId="0" fontId="1" fillId="0" borderId="0" xfId="2" applyAlignment="1">
      <alignment vertical="top"/>
    </xf>
    <xf numFmtId="0" fontId="4" fillId="0" borderId="0" xfId="2" applyFont="1" applyAlignment="1">
      <alignment horizontal="right" vertical="top"/>
    </xf>
    <xf numFmtId="0" fontId="1" fillId="0" borderId="0" xfId="2"/>
    <xf numFmtId="0" fontId="8" fillId="0" borderId="0" xfId="1" applyFont="1" applyAlignment="1">
      <alignment vertical="top"/>
    </xf>
    <xf numFmtId="0" fontId="4" fillId="0" borderId="0" xfId="2" applyFont="1" applyAlignment="1">
      <alignment horizontal="right"/>
    </xf>
    <xf numFmtId="0" fontId="9" fillId="2" borderId="1" xfId="2" applyFont="1" applyFill="1" applyBorder="1" applyProtection="1">
      <protection locked="0"/>
    </xf>
    <xf numFmtId="0" fontId="4" fillId="0" borderId="0" xfId="2" applyFont="1" applyAlignment="1">
      <alignment horizontal="left"/>
    </xf>
    <xf numFmtId="0" fontId="4" fillId="0" borderId="0" xfId="2" applyFont="1"/>
    <xf numFmtId="0" fontId="4" fillId="3" borderId="1" xfId="2" applyFont="1" applyFill="1" applyBorder="1" applyAlignment="1">
      <alignment horizontal="left" vertical="top"/>
    </xf>
    <xf numFmtId="164" fontId="0" fillId="0" borderId="0" xfId="3" applyNumberFormat="1" applyFont="1"/>
    <xf numFmtId="0" fontId="4" fillId="3" borderId="1" xfId="2" applyFont="1" applyFill="1" applyBorder="1" applyAlignment="1">
      <alignment horizontal="right" vertical="top"/>
    </xf>
    <xf numFmtId="0" fontId="4" fillId="0" borderId="0" xfId="2" applyFont="1" applyAlignment="1">
      <alignment horizontal="left" vertical="top"/>
    </xf>
    <xf numFmtId="0" fontId="10" fillId="0" borderId="0" xfId="2" applyFont="1"/>
    <xf numFmtId="164" fontId="4" fillId="3" borderId="1" xfId="3" applyNumberFormat="1" applyFont="1" applyFill="1" applyBorder="1" applyAlignment="1">
      <alignment horizontal="left"/>
    </xf>
    <xf numFmtId="0" fontId="11" fillId="0" borderId="0" xfId="2" applyFont="1"/>
    <xf numFmtId="9" fontId="0" fillId="0" borderId="0" xfId="4" applyFont="1"/>
    <xf numFmtId="0" fontId="12" fillId="0" borderId="2" xfId="1" applyFont="1" applyBorder="1" applyAlignment="1" applyProtection="1">
      <alignment vertical="top" wrapText="1"/>
      <protection locked="0"/>
    </xf>
    <xf numFmtId="0" fontId="13" fillId="0" borderId="0" xfId="0" applyFont="1"/>
    <xf numFmtId="0" fontId="7" fillId="0" borderId="0" xfId="1" applyFont="1" applyAlignment="1">
      <alignment horizontal="left" vertical="top"/>
    </xf>
    <xf numFmtId="0" fontId="11" fillId="0" borderId="0" xfId="2" applyFont="1" applyAlignment="1">
      <alignment horizontal="left"/>
    </xf>
    <xf numFmtId="0" fontId="14" fillId="0" borderId="0" xfId="1" applyFont="1" applyAlignment="1">
      <alignment horizontal="left" vertical="top"/>
    </xf>
    <xf numFmtId="0" fontId="3" fillId="0" borderId="0" xfId="5"/>
    <xf numFmtId="0" fontId="11" fillId="0" borderId="0" xfId="2" applyFont="1" applyAlignment="1">
      <alignment horizontal="right"/>
    </xf>
    <xf numFmtId="0" fontId="15" fillId="0" borderId="0" xfId="1" applyFont="1" applyAlignment="1">
      <alignment horizontal="left" vertical="top"/>
    </xf>
    <xf numFmtId="0" fontId="3" fillId="0" borderId="0" xfId="5" applyAlignment="1">
      <alignment vertical="center"/>
    </xf>
    <xf numFmtId="0" fontId="16" fillId="0" borderId="0" xfId="2" applyFont="1" applyAlignment="1">
      <alignment horizontal="right" vertical="center"/>
    </xf>
    <xf numFmtId="0" fontId="1" fillId="0" borderId="0" xfId="2" applyAlignment="1">
      <alignment vertical="center"/>
    </xf>
    <xf numFmtId="0" fontId="1" fillId="0" borderId="0" xfId="2" applyAlignment="1">
      <alignment horizontal="left"/>
    </xf>
    <xf numFmtId="0" fontId="17" fillId="0" borderId="6" xfId="1" applyFont="1" applyBorder="1" applyAlignment="1">
      <alignment horizontal="left" vertical="center"/>
    </xf>
    <xf numFmtId="0" fontId="1" fillId="0" borderId="6" xfId="2" applyBorder="1" applyAlignment="1">
      <alignment horizontal="left" vertical="center"/>
    </xf>
    <xf numFmtId="0" fontId="17" fillId="0" borderId="6" xfId="1" applyFont="1" applyBorder="1" applyAlignment="1">
      <alignment vertical="center"/>
    </xf>
    <xf numFmtId="0" fontId="3" fillId="0" borderId="6" xfId="5" applyBorder="1" applyAlignment="1">
      <alignment vertical="center"/>
    </xf>
    <xf numFmtId="165" fontId="18" fillId="0" borderId="7" xfId="5" applyNumberFormat="1" applyFont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65" fontId="18" fillId="0" borderId="6" xfId="5" applyNumberFormat="1" applyFont="1" applyBorder="1" applyAlignment="1">
      <alignment horizontal="left" vertical="center" wrapText="1"/>
    </xf>
    <xf numFmtId="165" fontId="18" fillId="0" borderId="6" xfId="5" applyNumberFormat="1" applyFont="1" applyBorder="1" applyAlignment="1">
      <alignment horizontal="center" vertical="center" wrapText="1"/>
    </xf>
    <xf numFmtId="0" fontId="18" fillId="0" borderId="0" xfId="5" applyFont="1" applyAlignment="1">
      <alignment horizontal="left"/>
    </xf>
    <xf numFmtId="0" fontId="18" fillId="0" borderId="0" xfId="5" applyFont="1"/>
    <xf numFmtId="165" fontId="11" fillId="0" borderId="0" xfId="2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7" fillId="0" borderId="3" xfId="6" applyFont="1" applyBorder="1" applyAlignment="1">
      <alignment vertical="center"/>
    </xf>
    <xf numFmtId="0" fontId="7" fillId="0" borderId="4" xfId="6" applyFont="1" applyBorder="1" applyAlignment="1">
      <alignment vertical="center"/>
    </xf>
    <xf numFmtId="0" fontId="7" fillId="0" borderId="5" xfId="6" applyFont="1" applyBorder="1" applyAlignment="1">
      <alignment vertical="center"/>
    </xf>
  </cellXfs>
  <cellStyles count="7">
    <cellStyle name="Comma 4" xfId="3" xr:uid="{ABE53248-FD7A-4322-85C1-F709058E15F8}"/>
    <cellStyle name="Heading 4 2" xfId="5" xr:uid="{BCDC7108-AD3F-45FF-8DF8-0E560642BE10}"/>
    <cellStyle name="Hyperlink 2" xfId="6" xr:uid="{A673222E-3A22-4466-AACC-65F216612815}"/>
    <cellStyle name="Normal" xfId="0" builtinId="0"/>
    <cellStyle name="Normal 2 2" xfId="2" xr:uid="{7B9B81C0-FC0C-4358-AEED-A83E112BA970}"/>
    <cellStyle name="Percent 4" xfId="4" xr:uid="{8173FA55-CFF1-49A1-ACDC-318C5C8A7F18}"/>
    <cellStyle name="Title" xfId="1" builtinId="15"/>
  </cellStyles>
  <dxfs count="5"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C8F4-C20C-421F-A08A-E71ED9DF70E5}">
  <sheetPr>
    <tabColor theme="6" tint="0.79998168889431442"/>
  </sheetPr>
  <dimension ref="A1:AD23"/>
  <sheetViews>
    <sheetView showGridLines="0" zoomScale="85" zoomScaleNormal="85" workbookViewId="0">
      <selection activeCell="A15" sqref="A15"/>
    </sheetView>
  </sheetViews>
  <sheetFormatPr defaultColWidth="9" defaultRowHeight="16.5" customHeight="1" x14ac:dyDescent="0.35"/>
  <cols>
    <col min="1" max="1" width="32.58203125" style="4" customWidth="1"/>
    <col min="2" max="2" width="1.5" style="4" customWidth="1"/>
    <col min="3" max="3" width="29.25" style="4" customWidth="1"/>
    <col min="4" max="4" width="1.83203125" style="4" customWidth="1"/>
    <col min="5" max="5" width="55.33203125" style="4" customWidth="1"/>
    <col min="6" max="6" width="12.33203125" style="4" customWidth="1"/>
    <col min="7" max="28" width="8" style="4" hidden="1" customWidth="1"/>
    <col min="29" max="29" width="8" style="4" customWidth="1"/>
    <col min="30" max="30" width="56.75" style="4" customWidth="1"/>
    <col min="31" max="31" width="17.75" style="4" customWidth="1"/>
    <col min="32" max="16384" width="9" style="4"/>
  </cols>
  <sheetData>
    <row r="1" spans="1:30" ht="30" customHeight="1" x14ac:dyDescent="0.35">
      <c r="A1" s="1" t="s">
        <v>288</v>
      </c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5.25" customHeight="1" x14ac:dyDescent="0.35">
      <c r="A2" s="2"/>
      <c r="B2" s="2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5.5" customHeight="1" x14ac:dyDescent="0.35">
      <c r="A3" s="5" t="s">
        <v>0</v>
      </c>
      <c r="B3" s="2"/>
      <c r="C3" s="3"/>
      <c r="D3" s="3"/>
      <c r="E3" s="2"/>
      <c r="F3" s="2"/>
      <c r="G3" s="2"/>
      <c r="H3" s="2"/>
      <c r="I3" s="2">
        <v>20</v>
      </c>
      <c r="J3" s="2">
        <v>19</v>
      </c>
      <c r="K3" s="2">
        <v>18</v>
      </c>
      <c r="L3" s="2">
        <v>17</v>
      </c>
      <c r="M3" s="2">
        <v>16</v>
      </c>
      <c r="N3" s="2">
        <v>15</v>
      </c>
      <c r="O3" s="2">
        <v>14</v>
      </c>
      <c r="P3" s="2">
        <v>13</v>
      </c>
      <c r="Q3" s="2">
        <v>12</v>
      </c>
      <c r="R3" s="2">
        <v>11</v>
      </c>
      <c r="S3" s="2">
        <v>10</v>
      </c>
      <c r="T3" s="2">
        <v>9</v>
      </c>
      <c r="U3" s="2">
        <v>8</v>
      </c>
      <c r="V3" s="2">
        <v>7</v>
      </c>
      <c r="W3" s="2">
        <v>6</v>
      </c>
      <c r="X3" s="2">
        <v>5</v>
      </c>
      <c r="Y3" s="2">
        <v>4</v>
      </c>
      <c r="Z3" s="2">
        <v>3</v>
      </c>
      <c r="AA3" s="2">
        <v>2</v>
      </c>
      <c r="AB3" s="2">
        <v>1</v>
      </c>
      <c r="AC3" s="2"/>
    </row>
    <row r="4" spans="1:30" ht="5.25" customHeight="1" thickBot="1" x14ac:dyDescent="0.4">
      <c r="C4" s="6"/>
      <c r="D4" s="6"/>
      <c r="I4" s="4" t="b">
        <f t="shared" ref="I4:AB4" si="0">ISNUMBER(VALUE(MID($G$7,I$3,1)))</f>
        <v>0</v>
      </c>
      <c r="J4" s="4" t="b">
        <f t="shared" si="0"/>
        <v>0</v>
      </c>
      <c r="K4" s="4" t="b">
        <f t="shared" si="0"/>
        <v>0</v>
      </c>
      <c r="L4" s="4" t="b">
        <f t="shared" si="0"/>
        <v>0</v>
      </c>
      <c r="M4" s="4" t="b">
        <f t="shared" si="0"/>
        <v>0</v>
      </c>
      <c r="N4" s="4" t="b">
        <f t="shared" si="0"/>
        <v>0</v>
      </c>
      <c r="O4" s="4" t="b">
        <f t="shared" si="0"/>
        <v>0</v>
      </c>
      <c r="P4" s="4" t="b">
        <f t="shared" si="0"/>
        <v>0</v>
      </c>
      <c r="Q4" s="4" t="b">
        <f t="shared" si="0"/>
        <v>0</v>
      </c>
      <c r="R4" s="4" t="b">
        <f t="shared" si="0"/>
        <v>0</v>
      </c>
      <c r="S4" s="4" t="b">
        <f t="shared" si="0"/>
        <v>0</v>
      </c>
      <c r="T4" s="4" t="b">
        <f t="shared" si="0"/>
        <v>0</v>
      </c>
      <c r="U4" s="4" t="b">
        <f t="shared" si="0"/>
        <v>0</v>
      </c>
      <c r="V4" s="4" t="b">
        <f t="shared" si="0"/>
        <v>0</v>
      </c>
      <c r="W4" s="4" t="b">
        <f t="shared" si="0"/>
        <v>0</v>
      </c>
      <c r="X4" s="4" t="b">
        <f t="shared" si="0"/>
        <v>0</v>
      </c>
      <c r="Y4" s="4" t="b">
        <f t="shared" si="0"/>
        <v>0</v>
      </c>
      <c r="Z4" s="4" t="b">
        <f t="shared" si="0"/>
        <v>0</v>
      </c>
      <c r="AA4" s="4" t="b">
        <f t="shared" si="0"/>
        <v>0</v>
      </c>
      <c r="AB4" s="4" t="b">
        <f t="shared" si="0"/>
        <v>0</v>
      </c>
    </row>
    <row r="5" spans="1:30" ht="27.75" customHeight="1" thickBot="1" x14ac:dyDescent="0.5">
      <c r="A5" s="7"/>
      <c r="C5" s="8" t="str">
        <f>IF(AND(LEN($A$5)&gt;0,LEN($A$5)&lt;5),"ERROR: INCOMPLETE POSTCODE",IF(OR($A5="",$A5="Type your postcode here"),"",IF(AND(NOT(ISBLANK($G$9)),NOT(ISNA($G$9)))=FALSE,"ERROR, INCOMPLETE OR INVALID","")))</f>
        <v/>
      </c>
      <c r="D5" s="6"/>
    </row>
    <row r="6" spans="1:30" ht="9" customHeight="1" x14ac:dyDescent="0.35">
      <c r="C6" s="6"/>
      <c r="D6" s="6"/>
    </row>
    <row r="7" spans="1:30" ht="24.75" customHeight="1" x14ac:dyDescent="0.35">
      <c r="A7" s="9" t="s">
        <v>1</v>
      </c>
      <c r="D7" s="6"/>
      <c r="G7" s="4" t="str">
        <f>UPPER(SUBSTITUTE(A5," ",""))</f>
        <v/>
      </c>
      <c r="H7" s="4" t="e">
        <f ca="1">FirstBitOfPostcode&amp;" "&amp;SecondBitOfPostcode</f>
        <v>#N/A</v>
      </c>
      <c r="I7" s="4" t="e">
        <f ca="1">OFFSET($A$3,0,MATCH(TRUE,$4:$4,0)-1)</f>
        <v>#N/A</v>
      </c>
      <c r="J7" s="4">
        <f>LEN(PostcodeNoSpaces)</f>
        <v>0</v>
      </c>
      <c r="K7" s="4" t="e">
        <f ca="1">TRIM(MID(PostcodeNoSpaces,1,PositionOfLastNumberInPostcodeString-1))</f>
        <v>#N/A</v>
      </c>
      <c r="L7" s="4" t="e">
        <f ca="1">TRIM(MID(PostcodeNoSpaces,PositionOfLastNumberInPostcodeString,LengthOfPostcodeString-PositionOfLastNumberInPostcodeString+1))</f>
        <v>#N/A</v>
      </c>
    </row>
    <row r="8" spans="1:30" ht="18" customHeight="1" thickBot="1" x14ac:dyDescent="0.4">
      <c r="A8" s="9" t="s">
        <v>2</v>
      </c>
      <c r="B8" s="2"/>
      <c r="C8" s="9" t="s">
        <v>3</v>
      </c>
      <c r="D8" s="6"/>
    </row>
    <row r="9" spans="1:30" ht="16.5" customHeight="1" thickBot="1" x14ac:dyDescent="0.4">
      <c r="A9" s="10" t="e">
        <f ca="1">IF(LEN(C5)&gt;0,"",FirstBitOfPostcode&amp;" "&amp;LEFT(SecondBitOfPostcode,1))</f>
        <v>#N/A</v>
      </c>
      <c r="B9" s="11"/>
      <c r="C9" s="10" t="e">
        <f ca="1">IF(LEN(C5)&gt;0,"",IF(LEN(PostcodeArea)=0,"",PostcodeArea&amp;" - "&amp;INDEX('All postcode data'!$1:$1048576,MATCH(PostcodeArea,'All postcode data'!B:B,0),3)))</f>
        <v>#N/A</v>
      </c>
      <c r="D9" s="6"/>
      <c r="G9" s="10" t="e">
        <f ca="1">IF(ISNUMBER(VALUE(MID(PostcodeDistrict,2,1))),LEFT(PostcodeDistrict,1),LEFT(PostcodeDistrict,2))</f>
        <v>#N/A</v>
      </c>
      <c r="I9" s="12" t="e">
        <f ca="1">FirstBitOfPostcode</f>
        <v>#N/A</v>
      </c>
    </row>
    <row r="10" spans="1:30" ht="16.5" customHeight="1" x14ac:dyDescent="0.35">
      <c r="C10" s="6"/>
      <c r="D10" s="6"/>
    </row>
    <row r="11" spans="1:30" ht="16.5" customHeight="1" x14ac:dyDescent="0.35">
      <c r="A11" s="13" t="s">
        <v>4</v>
      </c>
      <c r="D11" s="6"/>
      <c r="F11" s="14"/>
    </row>
    <row r="12" spans="1:30" s="2" customFormat="1" ht="18" customHeight="1" x14ac:dyDescent="0.35">
      <c r="A12" s="13" t="s">
        <v>5</v>
      </c>
      <c r="B12" s="4"/>
      <c r="C12" s="3"/>
      <c r="AC12" s="4"/>
    </row>
    <row r="13" spans="1:30" ht="16.5" customHeight="1" thickBot="1" x14ac:dyDescent="0.4">
      <c r="A13" s="13"/>
      <c r="B13" s="13"/>
      <c r="C13" s="6"/>
      <c r="E13" s="14"/>
    </row>
    <row r="14" spans="1:30" ht="16.5" customHeight="1" thickBot="1" x14ac:dyDescent="0.4">
      <c r="A14" s="15" t="e">
        <f ca="1">INDEX('All postcode data'!$1:$1048576,MATCH(PostcodeSector,'All postcode data'!$D:$D,0),5)</f>
        <v>#N/A</v>
      </c>
      <c r="E14" s="14"/>
    </row>
    <row r="16" spans="1:30" ht="16.5" customHeight="1" thickBot="1" x14ac:dyDescent="0.4">
      <c r="A16" s="16"/>
      <c r="D16" s="17"/>
    </row>
    <row r="17" spans="1:1" ht="47.25" customHeight="1" thickTop="1" thickBot="1" x14ac:dyDescent="0.4">
      <c r="A17" s="18" t="s">
        <v>6</v>
      </c>
    </row>
    <row r="18" spans="1:1" ht="16.5" customHeight="1" thickTop="1" x14ac:dyDescent="0.35">
      <c r="A18" s="16"/>
    </row>
    <row r="19" spans="1:1" ht="16.5" customHeight="1" x14ac:dyDescent="0.35">
      <c r="A19" s="16"/>
    </row>
    <row r="20" spans="1:1" ht="16.5" customHeight="1" x14ac:dyDescent="0.35">
      <c r="A20" s="16"/>
    </row>
    <row r="21" spans="1:1" ht="16.5" customHeight="1" x14ac:dyDescent="0.35">
      <c r="A21" s="16"/>
    </row>
    <row r="22" spans="1:1" ht="16.5" customHeight="1" x14ac:dyDescent="0.35">
      <c r="A22" s="19"/>
    </row>
    <row r="23" spans="1:1" ht="16.5" customHeight="1" x14ac:dyDescent="0.35">
      <c r="A23" s="19" t="s">
        <v>7</v>
      </c>
    </row>
  </sheetData>
  <sheetProtection selectLockedCells="1"/>
  <conditionalFormatting sqref="A7:B9 D9:AC11 A10:C10 C12:AB13 A14 E14">
    <cfRule type="expression" dxfId="4" priority="4">
      <formula>AND(NOT(ISBLANK($A$9)),NOT(ISNA($A$9)))=FALSE</formula>
    </cfRule>
  </conditionalFormatting>
  <conditionalFormatting sqref="A11:B13">
    <cfRule type="expression" dxfId="3" priority="1">
      <formula>AND(NOT(ISBLANK($A$9)),NOT(ISNA($A$9)))=FALSE</formula>
    </cfRule>
  </conditionalFormatting>
  <conditionalFormatting sqref="C5">
    <cfRule type="expression" dxfId="2" priority="5">
      <formula>LEN($C$5)&gt;0</formula>
    </cfRule>
  </conditionalFormatting>
  <conditionalFormatting sqref="C8:C9">
    <cfRule type="expression" dxfId="1" priority="3">
      <formula>AND(NOT(ISBLANK($A$9)),NOT(ISNA($A$9)))=FALSE</formula>
    </cfRule>
  </conditionalFormatting>
  <conditionalFormatting sqref="C9 G9 I9">
    <cfRule type="expression" dxfId="0" priority="2">
      <formula>AND(NOT(ISBLANK(C9)),NOT(ISNA($A$9)))=FALSE</formula>
    </cfRule>
  </conditionalFormatting>
  <hyperlinks>
    <hyperlink ref="A17" location="'All postcode data'!A1" display="Or click here to browse all geographies" xr:uid="{C7AE6795-2C91-40B8-83C2-749B487ECB40}"/>
  </hyperlink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E195-01C4-4F62-BA7C-FF7C1A595DE1}">
  <sheetPr>
    <tabColor theme="6"/>
  </sheetPr>
  <dimension ref="A1:J279"/>
  <sheetViews>
    <sheetView showGridLines="0" tabSelected="1" zoomScale="70" zoomScaleNormal="70" workbookViewId="0">
      <pane ySplit="8" topLeftCell="A246" activePane="bottomLeft" state="frozen"/>
      <selection activeCell="A15" sqref="A15"/>
      <selection pane="bottomLeft" activeCell="A15" sqref="A15"/>
    </sheetView>
  </sheetViews>
  <sheetFormatPr defaultColWidth="9" defaultRowHeight="14.5" outlineLevelRow="1" x14ac:dyDescent="0.35"/>
  <cols>
    <col min="1" max="1" width="31.25" style="4" customWidth="1"/>
    <col min="2" max="2" width="9.58203125" style="29" customWidth="1"/>
    <col min="3" max="3" width="46.25" style="4" customWidth="1"/>
    <col min="4" max="4" width="17.25" style="23" customWidth="1"/>
    <col min="5" max="5" width="22.5" style="24" customWidth="1"/>
    <col min="6" max="16384" width="9" style="4"/>
  </cols>
  <sheetData>
    <row r="1" spans="1:10" ht="27.75" customHeight="1" x14ac:dyDescent="0.35">
      <c r="A1" s="20" t="s">
        <v>8</v>
      </c>
      <c r="B1" s="21"/>
      <c r="C1" s="22"/>
    </row>
    <row r="2" spans="1:10" ht="9" customHeight="1" x14ac:dyDescent="0.35">
      <c r="A2" s="22"/>
      <c r="B2" s="21"/>
      <c r="C2" s="22"/>
    </row>
    <row r="3" spans="1:10" ht="27.75" customHeight="1" x14ac:dyDescent="0.35">
      <c r="A3" s="25" t="s">
        <v>9</v>
      </c>
      <c r="B3" s="21"/>
      <c r="C3" s="22"/>
    </row>
    <row r="4" spans="1:10" ht="9" customHeight="1" thickBot="1" x14ac:dyDescent="0.4">
      <c r="A4" s="16"/>
      <c r="B4" s="21"/>
      <c r="C4" s="22"/>
    </row>
    <row r="5" spans="1:10" s="28" customFormat="1" ht="27.75" customHeight="1" thickBot="1" x14ac:dyDescent="0.35">
      <c r="A5" s="42" t="s">
        <v>10</v>
      </c>
      <c r="B5" s="43"/>
      <c r="C5" s="44"/>
      <c r="D5" s="26"/>
      <c r="E5" s="27">
        <v>2</v>
      </c>
    </row>
    <row r="6" spans="1:10" ht="12" customHeight="1" x14ac:dyDescent="0.35"/>
    <row r="7" spans="1:10" ht="15.75" customHeight="1" x14ac:dyDescent="0.35">
      <c r="A7" s="30"/>
      <c r="B7" s="31"/>
      <c r="C7" s="32"/>
      <c r="D7" s="33"/>
      <c r="E7" s="34" t="s">
        <v>11</v>
      </c>
      <c r="F7" s="35"/>
      <c r="G7" s="35"/>
      <c r="H7"/>
      <c r="I7"/>
      <c r="J7"/>
    </row>
    <row r="8" spans="1:10" ht="18.75" customHeight="1" x14ac:dyDescent="0.35">
      <c r="A8" s="36" t="s">
        <v>12</v>
      </c>
      <c r="B8" s="36" t="s">
        <v>13</v>
      </c>
      <c r="C8" s="36" t="s">
        <v>14</v>
      </c>
      <c r="D8" s="36" t="s">
        <v>15</v>
      </c>
      <c r="E8" s="37" t="s">
        <v>289</v>
      </c>
    </row>
    <row r="9" spans="1:10" ht="15" customHeight="1" outlineLevel="1" x14ac:dyDescent="0.35">
      <c r="A9" s="38" t="s">
        <v>16</v>
      </c>
      <c r="B9" s="38" t="s">
        <v>17</v>
      </c>
      <c r="C9" s="39" t="s">
        <v>18</v>
      </c>
      <c r="D9" s="39" t="s">
        <v>19</v>
      </c>
      <c r="E9" s="40" t="s">
        <v>290</v>
      </c>
      <c r="H9" s="41"/>
      <c r="I9" s="23"/>
    </row>
    <row r="10" spans="1:10" ht="15" customHeight="1" outlineLevel="1" x14ac:dyDescent="0.35">
      <c r="A10" s="38" t="s">
        <v>16</v>
      </c>
      <c r="B10" s="38" t="s">
        <v>17</v>
      </c>
      <c r="C10" s="39" t="s">
        <v>18</v>
      </c>
      <c r="D10" s="39" t="s">
        <v>20</v>
      </c>
      <c r="E10" s="40" t="s">
        <v>290</v>
      </c>
      <c r="H10" s="41"/>
      <c r="I10" s="23"/>
    </row>
    <row r="11" spans="1:10" ht="15" customHeight="1" outlineLevel="1" x14ac:dyDescent="0.35">
      <c r="A11" s="38" t="s">
        <v>16</v>
      </c>
      <c r="B11" s="38" t="s">
        <v>17</v>
      </c>
      <c r="C11" s="39" t="s">
        <v>18</v>
      </c>
      <c r="D11" s="39" t="s">
        <v>21</v>
      </c>
      <c r="E11" s="40" t="s">
        <v>290</v>
      </c>
      <c r="H11" s="41"/>
      <c r="I11" s="23"/>
    </row>
    <row r="12" spans="1:10" ht="15" customHeight="1" outlineLevel="1" x14ac:dyDescent="0.35">
      <c r="A12" s="38" t="s">
        <v>16</v>
      </c>
      <c r="B12" s="38" t="s">
        <v>17</v>
      </c>
      <c r="C12" s="39" t="s">
        <v>18</v>
      </c>
      <c r="D12" s="39" t="s">
        <v>22</v>
      </c>
      <c r="E12" s="40" t="s">
        <v>290</v>
      </c>
      <c r="H12" s="41"/>
      <c r="I12" s="23"/>
    </row>
    <row r="13" spans="1:10" ht="15" customHeight="1" outlineLevel="1" x14ac:dyDescent="0.35">
      <c r="A13" s="38" t="s">
        <v>16</v>
      </c>
      <c r="B13" s="38" t="s">
        <v>17</v>
      </c>
      <c r="C13" s="39" t="s">
        <v>18</v>
      </c>
      <c r="D13" s="39" t="s">
        <v>23</v>
      </c>
      <c r="E13" s="40" t="s">
        <v>290</v>
      </c>
      <c r="H13" s="41"/>
      <c r="I13" s="23"/>
    </row>
    <row r="14" spans="1:10" ht="15" customHeight="1" outlineLevel="1" x14ac:dyDescent="0.35">
      <c r="A14" s="38" t="s">
        <v>16</v>
      </c>
      <c r="B14" s="38" t="s">
        <v>17</v>
      </c>
      <c r="C14" s="39" t="s">
        <v>18</v>
      </c>
      <c r="D14" s="39" t="s">
        <v>24</v>
      </c>
      <c r="E14" s="40" t="s">
        <v>290</v>
      </c>
      <c r="H14" s="41"/>
      <c r="I14" s="23"/>
    </row>
    <row r="15" spans="1:10" ht="15" customHeight="1" outlineLevel="1" x14ac:dyDescent="0.35">
      <c r="A15" s="38" t="s">
        <v>16</v>
      </c>
      <c r="B15" s="38" t="s">
        <v>17</v>
      </c>
      <c r="C15" s="39" t="s">
        <v>18</v>
      </c>
      <c r="D15" s="39" t="s">
        <v>25</v>
      </c>
      <c r="E15" s="40" t="s">
        <v>290</v>
      </c>
      <c r="H15" s="41"/>
      <c r="I15" s="23"/>
    </row>
    <row r="16" spans="1:10" ht="15" customHeight="1" outlineLevel="1" x14ac:dyDescent="0.35">
      <c r="A16" s="38" t="s">
        <v>16</v>
      </c>
      <c r="B16" s="38" t="s">
        <v>17</v>
      </c>
      <c r="C16" s="39" t="s">
        <v>18</v>
      </c>
      <c r="D16" s="39" t="s">
        <v>26</v>
      </c>
      <c r="E16" s="40">
        <v>212591</v>
      </c>
      <c r="H16" s="41"/>
      <c r="I16" s="23"/>
    </row>
    <row r="17" spans="1:9" ht="15" customHeight="1" outlineLevel="1" x14ac:dyDescent="0.35">
      <c r="A17" s="38" t="s">
        <v>16</v>
      </c>
      <c r="B17" s="38" t="s">
        <v>17</v>
      </c>
      <c r="C17" s="39" t="s">
        <v>18</v>
      </c>
      <c r="D17" s="39" t="s">
        <v>27</v>
      </c>
      <c r="E17" s="40" t="s">
        <v>290</v>
      </c>
      <c r="H17" s="41"/>
      <c r="I17" s="23"/>
    </row>
    <row r="18" spans="1:9" ht="15" customHeight="1" outlineLevel="1" x14ac:dyDescent="0.35">
      <c r="A18" s="38" t="s">
        <v>16</v>
      </c>
      <c r="B18" s="38" t="s">
        <v>17</v>
      </c>
      <c r="C18" s="39" t="s">
        <v>18</v>
      </c>
      <c r="D18" s="39" t="s">
        <v>28</v>
      </c>
      <c r="E18" s="40">
        <v>195320</v>
      </c>
      <c r="H18" s="41"/>
      <c r="I18" s="23"/>
    </row>
    <row r="19" spans="1:9" ht="15" customHeight="1" outlineLevel="1" x14ac:dyDescent="0.35">
      <c r="A19" s="38" t="s">
        <v>16</v>
      </c>
      <c r="B19" s="38" t="s">
        <v>17</v>
      </c>
      <c r="C19" s="39" t="s">
        <v>18</v>
      </c>
      <c r="D19" s="39" t="s">
        <v>29</v>
      </c>
      <c r="E19" s="40">
        <v>188900</v>
      </c>
      <c r="H19" s="41"/>
      <c r="I19" s="23"/>
    </row>
    <row r="20" spans="1:9" ht="15" customHeight="1" outlineLevel="1" x14ac:dyDescent="0.35">
      <c r="A20" s="38" t="s">
        <v>16</v>
      </c>
      <c r="B20" s="38" t="s">
        <v>17</v>
      </c>
      <c r="C20" s="39" t="s">
        <v>18</v>
      </c>
      <c r="D20" s="39" t="s">
        <v>30</v>
      </c>
      <c r="E20" s="40">
        <v>48073</v>
      </c>
      <c r="H20" s="41"/>
      <c r="I20" s="23"/>
    </row>
    <row r="21" spans="1:9" ht="15" customHeight="1" outlineLevel="1" x14ac:dyDescent="0.35">
      <c r="A21" s="38" t="s">
        <v>16</v>
      </c>
      <c r="B21" s="38" t="s">
        <v>17</v>
      </c>
      <c r="C21" s="39" t="s">
        <v>18</v>
      </c>
      <c r="D21" s="39" t="s">
        <v>31</v>
      </c>
      <c r="E21" s="40">
        <v>46515</v>
      </c>
      <c r="H21" s="41"/>
      <c r="I21" s="23"/>
    </row>
    <row r="22" spans="1:9" ht="15" customHeight="1" outlineLevel="1" x14ac:dyDescent="0.35">
      <c r="A22" s="38" t="s">
        <v>16</v>
      </c>
      <c r="B22" s="38" t="s">
        <v>17</v>
      </c>
      <c r="C22" s="39" t="s">
        <v>18</v>
      </c>
      <c r="D22" s="39" t="s">
        <v>32</v>
      </c>
      <c r="E22" s="40">
        <v>85467</v>
      </c>
      <c r="H22" s="41"/>
      <c r="I22" s="23"/>
    </row>
    <row r="23" spans="1:9" ht="15" customHeight="1" outlineLevel="1" x14ac:dyDescent="0.35">
      <c r="A23" s="38" t="s">
        <v>16</v>
      </c>
      <c r="B23" s="38" t="s">
        <v>17</v>
      </c>
      <c r="C23" s="39" t="s">
        <v>18</v>
      </c>
      <c r="D23" s="39" t="s">
        <v>33</v>
      </c>
      <c r="E23" s="40">
        <v>223380</v>
      </c>
      <c r="H23" s="41"/>
      <c r="I23" s="23"/>
    </row>
    <row r="24" spans="1:9" ht="15" customHeight="1" outlineLevel="1" x14ac:dyDescent="0.35">
      <c r="A24" s="38" t="s">
        <v>16</v>
      </c>
      <c r="B24" s="38" t="s">
        <v>17</v>
      </c>
      <c r="C24" s="39" t="s">
        <v>18</v>
      </c>
      <c r="D24" s="39" t="s">
        <v>34</v>
      </c>
      <c r="E24" s="40">
        <v>60039</v>
      </c>
      <c r="H24" s="41"/>
      <c r="I24" s="23"/>
    </row>
    <row r="25" spans="1:9" ht="15" customHeight="1" outlineLevel="1" x14ac:dyDescent="0.35">
      <c r="A25" s="38" t="s">
        <v>16</v>
      </c>
      <c r="B25" s="38" t="s">
        <v>17</v>
      </c>
      <c r="C25" s="39" t="s">
        <v>18</v>
      </c>
      <c r="D25" s="39" t="s">
        <v>35</v>
      </c>
      <c r="E25" s="40">
        <v>36840</v>
      </c>
      <c r="H25" s="41"/>
      <c r="I25" s="23"/>
    </row>
    <row r="26" spans="1:9" ht="15" customHeight="1" outlineLevel="1" x14ac:dyDescent="0.35">
      <c r="A26" s="38" t="s">
        <v>16</v>
      </c>
      <c r="B26" s="38" t="s">
        <v>17</v>
      </c>
      <c r="C26" s="39" t="s">
        <v>18</v>
      </c>
      <c r="D26" s="39" t="s">
        <v>36</v>
      </c>
      <c r="E26" s="40">
        <v>180409</v>
      </c>
      <c r="H26" s="41"/>
      <c r="I26" s="23"/>
    </row>
    <row r="27" spans="1:9" ht="15" customHeight="1" outlineLevel="1" x14ac:dyDescent="0.35">
      <c r="A27" s="38" t="s">
        <v>16</v>
      </c>
      <c r="B27" s="38" t="s">
        <v>17</v>
      </c>
      <c r="C27" s="39" t="s">
        <v>18</v>
      </c>
      <c r="D27" s="39" t="s">
        <v>37</v>
      </c>
      <c r="E27" s="40" t="s">
        <v>290</v>
      </c>
      <c r="H27" s="41"/>
      <c r="I27" s="23"/>
    </row>
    <row r="28" spans="1:9" ht="15" customHeight="1" outlineLevel="1" x14ac:dyDescent="0.35">
      <c r="A28" s="38" t="s">
        <v>16</v>
      </c>
      <c r="B28" s="38" t="s">
        <v>17</v>
      </c>
      <c r="C28" s="39" t="s">
        <v>18</v>
      </c>
      <c r="D28" s="39" t="s">
        <v>38</v>
      </c>
      <c r="E28" s="40">
        <v>102535</v>
      </c>
      <c r="H28" s="41"/>
      <c r="I28" s="23"/>
    </row>
    <row r="29" spans="1:9" ht="15" customHeight="1" outlineLevel="1" x14ac:dyDescent="0.35">
      <c r="A29" s="38" t="s">
        <v>16</v>
      </c>
      <c r="B29" s="38" t="s">
        <v>17</v>
      </c>
      <c r="C29" s="39" t="s">
        <v>18</v>
      </c>
      <c r="D29" s="39" t="s">
        <v>39</v>
      </c>
      <c r="E29" s="40">
        <v>114523</v>
      </c>
      <c r="H29" s="41"/>
      <c r="I29" s="23"/>
    </row>
    <row r="30" spans="1:9" ht="15" customHeight="1" outlineLevel="1" x14ac:dyDescent="0.35">
      <c r="A30" s="38" t="s">
        <v>16</v>
      </c>
      <c r="B30" s="38" t="s">
        <v>17</v>
      </c>
      <c r="C30" s="39" t="s">
        <v>18</v>
      </c>
      <c r="D30" s="39" t="s">
        <v>40</v>
      </c>
      <c r="E30" s="40">
        <v>142522</v>
      </c>
      <c r="H30" s="41"/>
      <c r="I30" s="23"/>
    </row>
    <row r="31" spans="1:9" ht="15" customHeight="1" outlineLevel="1" x14ac:dyDescent="0.35">
      <c r="A31" s="38" t="s">
        <v>16</v>
      </c>
      <c r="B31" s="38" t="s">
        <v>17</v>
      </c>
      <c r="C31" s="39" t="s">
        <v>18</v>
      </c>
      <c r="D31" s="39" t="s">
        <v>41</v>
      </c>
      <c r="E31" s="40" t="s">
        <v>290</v>
      </c>
      <c r="H31" s="41"/>
      <c r="I31" s="23"/>
    </row>
    <row r="32" spans="1:9" ht="15" customHeight="1" outlineLevel="1" x14ac:dyDescent="0.35">
      <c r="A32" s="38" t="s">
        <v>16</v>
      </c>
      <c r="B32" s="38" t="s">
        <v>17</v>
      </c>
      <c r="C32" s="39" t="s">
        <v>18</v>
      </c>
      <c r="D32" s="39" t="s">
        <v>42</v>
      </c>
      <c r="E32" s="40" t="s">
        <v>290</v>
      </c>
      <c r="H32" s="41"/>
      <c r="I32" s="23"/>
    </row>
    <row r="33" spans="1:9" ht="15" customHeight="1" outlineLevel="1" x14ac:dyDescent="0.35">
      <c r="A33" s="38" t="s">
        <v>16</v>
      </c>
      <c r="B33" s="38" t="s">
        <v>17</v>
      </c>
      <c r="C33" s="39" t="s">
        <v>18</v>
      </c>
      <c r="D33" s="39" t="s">
        <v>43</v>
      </c>
      <c r="E33" s="40">
        <v>90301</v>
      </c>
      <c r="H33" s="41"/>
      <c r="I33" s="23"/>
    </row>
    <row r="34" spans="1:9" ht="15" customHeight="1" outlineLevel="1" x14ac:dyDescent="0.35">
      <c r="A34" s="38" t="s">
        <v>16</v>
      </c>
      <c r="B34" s="38" t="s">
        <v>17</v>
      </c>
      <c r="C34" s="39" t="s">
        <v>18</v>
      </c>
      <c r="D34" s="39" t="s">
        <v>44</v>
      </c>
      <c r="E34" s="40">
        <v>159161</v>
      </c>
      <c r="H34" s="41"/>
      <c r="I34" s="23"/>
    </row>
    <row r="35" spans="1:9" ht="15" customHeight="1" outlineLevel="1" x14ac:dyDescent="0.35">
      <c r="A35" s="38" t="s">
        <v>16</v>
      </c>
      <c r="B35" s="38" t="s">
        <v>17</v>
      </c>
      <c r="C35" s="39" t="s">
        <v>18</v>
      </c>
      <c r="D35" s="39" t="s">
        <v>45</v>
      </c>
      <c r="E35" s="40" t="s">
        <v>290</v>
      </c>
      <c r="H35" s="41"/>
      <c r="I35" s="23"/>
    </row>
    <row r="36" spans="1:9" ht="15" customHeight="1" outlineLevel="1" x14ac:dyDescent="0.35">
      <c r="A36" s="38" t="s">
        <v>16</v>
      </c>
      <c r="B36" s="38" t="s">
        <v>17</v>
      </c>
      <c r="C36" s="39" t="s">
        <v>18</v>
      </c>
      <c r="D36" s="39" t="s">
        <v>46</v>
      </c>
      <c r="E36" s="40">
        <v>361739</v>
      </c>
      <c r="H36" s="41"/>
      <c r="I36" s="23"/>
    </row>
    <row r="37" spans="1:9" ht="15" customHeight="1" outlineLevel="1" x14ac:dyDescent="0.35">
      <c r="A37" s="38" t="s">
        <v>16</v>
      </c>
      <c r="B37" s="38" t="s">
        <v>17</v>
      </c>
      <c r="C37" s="39" t="s">
        <v>18</v>
      </c>
      <c r="D37" s="39" t="s">
        <v>47</v>
      </c>
      <c r="E37" s="40">
        <v>229743</v>
      </c>
      <c r="H37" s="41"/>
      <c r="I37" s="23"/>
    </row>
    <row r="38" spans="1:9" ht="15" customHeight="1" outlineLevel="1" x14ac:dyDescent="0.35">
      <c r="A38" s="38" t="s">
        <v>16</v>
      </c>
      <c r="B38" s="38" t="s">
        <v>17</v>
      </c>
      <c r="C38" s="39" t="s">
        <v>18</v>
      </c>
      <c r="D38" s="39" t="s">
        <v>48</v>
      </c>
      <c r="E38" s="40">
        <v>556511</v>
      </c>
      <c r="H38" s="41"/>
      <c r="I38" s="23"/>
    </row>
    <row r="39" spans="1:9" ht="15" customHeight="1" outlineLevel="1" x14ac:dyDescent="0.35">
      <c r="A39" s="38" t="s">
        <v>16</v>
      </c>
      <c r="B39" s="38" t="s">
        <v>17</v>
      </c>
      <c r="C39" s="39" t="s">
        <v>18</v>
      </c>
      <c r="D39" s="39" t="s">
        <v>49</v>
      </c>
      <c r="E39" s="40">
        <v>188201</v>
      </c>
      <c r="H39" s="41"/>
      <c r="I39" s="23"/>
    </row>
    <row r="40" spans="1:9" ht="15" customHeight="1" outlineLevel="1" x14ac:dyDescent="0.35">
      <c r="A40" s="38" t="s">
        <v>16</v>
      </c>
      <c r="B40" s="38" t="s">
        <v>17</v>
      </c>
      <c r="C40" s="39" t="s">
        <v>18</v>
      </c>
      <c r="D40" s="39" t="s">
        <v>50</v>
      </c>
      <c r="E40" s="40">
        <v>194877</v>
      </c>
      <c r="H40" s="41"/>
      <c r="I40" s="23"/>
    </row>
    <row r="41" spans="1:9" ht="15" customHeight="1" outlineLevel="1" x14ac:dyDescent="0.35">
      <c r="A41" s="38" t="s">
        <v>16</v>
      </c>
      <c r="B41" s="38" t="s">
        <v>17</v>
      </c>
      <c r="C41" s="39" t="s">
        <v>18</v>
      </c>
      <c r="D41" s="39" t="s">
        <v>51</v>
      </c>
      <c r="E41" s="40" t="s">
        <v>290</v>
      </c>
      <c r="H41" s="41"/>
      <c r="I41" s="23"/>
    </row>
    <row r="42" spans="1:9" ht="15" customHeight="1" outlineLevel="1" x14ac:dyDescent="0.35">
      <c r="A42" s="38" t="s">
        <v>16</v>
      </c>
      <c r="B42" s="38" t="s">
        <v>17</v>
      </c>
      <c r="C42" s="39" t="s">
        <v>18</v>
      </c>
      <c r="D42" s="39" t="s">
        <v>52</v>
      </c>
      <c r="E42" s="40">
        <v>167567</v>
      </c>
      <c r="H42" s="41"/>
      <c r="I42" s="23"/>
    </row>
    <row r="43" spans="1:9" ht="15" customHeight="1" outlineLevel="1" x14ac:dyDescent="0.35">
      <c r="A43" s="38" t="s">
        <v>16</v>
      </c>
      <c r="B43" s="38" t="s">
        <v>17</v>
      </c>
      <c r="C43" s="39" t="s">
        <v>18</v>
      </c>
      <c r="D43" s="39" t="s">
        <v>53</v>
      </c>
      <c r="E43" s="40">
        <v>307072</v>
      </c>
      <c r="H43" s="41"/>
      <c r="I43" s="23"/>
    </row>
    <row r="44" spans="1:9" ht="15" customHeight="1" outlineLevel="1" x14ac:dyDescent="0.35">
      <c r="A44" s="38" t="s">
        <v>16</v>
      </c>
      <c r="B44" s="38" t="s">
        <v>17</v>
      </c>
      <c r="C44" s="39" t="s">
        <v>18</v>
      </c>
      <c r="D44" s="39" t="s">
        <v>54</v>
      </c>
      <c r="E44" s="40">
        <v>327514</v>
      </c>
      <c r="H44" s="41"/>
      <c r="I44" s="23"/>
    </row>
    <row r="45" spans="1:9" ht="15" customHeight="1" outlineLevel="1" x14ac:dyDescent="0.35">
      <c r="A45" s="38" t="s">
        <v>16</v>
      </c>
      <c r="B45" s="38" t="s">
        <v>17</v>
      </c>
      <c r="C45" s="39" t="s">
        <v>18</v>
      </c>
      <c r="D45" s="39" t="s">
        <v>55</v>
      </c>
      <c r="E45" s="40">
        <v>313569</v>
      </c>
      <c r="H45" s="41"/>
      <c r="I45" s="23"/>
    </row>
    <row r="46" spans="1:9" ht="15" customHeight="1" outlineLevel="1" x14ac:dyDescent="0.35">
      <c r="A46" s="38" t="s">
        <v>16</v>
      </c>
      <c r="B46" s="38" t="s">
        <v>17</v>
      </c>
      <c r="C46" s="39" t="s">
        <v>18</v>
      </c>
      <c r="D46" s="39" t="s">
        <v>56</v>
      </c>
      <c r="E46" s="40" t="s">
        <v>290</v>
      </c>
      <c r="H46" s="41"/>
      <c r="I46" s="23"/>
    </row>
    <row r="47" spans="1:9" ht="15" customHeight="1" outlineLevel="1" x14ac:dyDescent="0.35">
      <c r="A47" s="38" t="s">
        <v>16</v>
      </c>
      <c r="B47" s="38" t="s">
        <v>17</v>
      </c>
      <c r="C47" s="39" t="s">
        <v>18</v>
      </c>
      <c r="D47" s="39" t="s">
        <v>57</v>
      </c>
      <c r="E47" s="40" t="s">
        <v>290</v>
      </c>
      <c r="H47" s="41"/>
      <c r="I47" s="23"/>
    </row>
    <row r="48" spans="1:9" ht="15" customHeight="1" outlineLevel="1" x14ac:dyDescent="0.35">
      <c r="A48" s="38" t="s">
        <v>16</v>
      </c>
      <c r="B48" s="38" t="s">
        <v>17</v>
      </c>
      <c r="C48" s="39" t="s">
        <v>18</v>
      </c>
      <c r="D48" s="39" t="s">
        <v>58</v>
      </c>
      <c r="E48" s="40">
        <v>309907</v>
      </c>
      <c r="H48" s="41"/>
      <c r="I48" s="23"/>
    </row>
    <row r="49" spans="1:9" ht="15" customHeight="1" outlineLevel="1" x14ac:dyDescent="0.35">
      <c r="A49" s="38" t="s">
        <v>16</v>
      </c>
      <c r="B49" s="38" t="s">
        <v>17</v>
      </c>
      <c r="C49" s="39" t="s">
        <v>18</v>
      </c>
      <c r="D49" s="39" t="s">
        <v>59</v>
      </c>
      <c r="E49" s="40">
        <v>144835</v>
      </c>
      <c r="H49" s="41"/>
      <c r="I49" s="23"/>
    </row>
    <row r="50" spans="1:9" ht="15" customHeight="1" outlineLevel="1" x14ac:dyDescent="0.35">
      <c r="A50" s="38" t="s">
        <v>16</v>
      </c>
      <c r="B50" s="38" t="s">
        <v>17</v>
      </c>
      <c r="C50" s="39" t="s">
        <v>18</v>
      </c>
      <c r="D50" s="39" t="s">
        <v>60</v>
      </c>
      <c r="E50" s="40">
        <v>165254</v>
      </c>
      <c r="H50" s="41"/>
      <c r="I50" s="23"/>
    </row>
    <row r="51" spans="1:9" ht="15" customHeight="1" outlineLevel="1" x14ac:dyDescent="0.35">
      <c r="A51" s="38" t="s">
        <v>16</v>
      </c>
      <c r="B51" s="38" t="s">
        <v>17</v>
      </c>
      <c r="C51" s="39" t="s">
        <v>18</v>
      </c>
      <c r="D51" s="39" t="s">
        <v>61</v>
      </c>
      <c r="E51" s="40" t="s">
        <v>290</v>
      </c>
      <c r="H51" s="41"/>
      <c r="I51" s="23"/>
    </row>
    <row r="52" spans="1:9" ht="15" customHeight="1" outlineLevel="1" x14ac:dyDescent="0.35">
      <c r="A52" s="38" t="s">
        <v>16</v>
      </c>
      <c r="B52" s="38" t="s">
        <v>17</v>
      </c>
      <c r="C52" s="39" t="s">
        <v>18</v>
      </c>
      <c r="D52" s="39" t="s">
        <v>62</v>
      </c>
      <c r="E52" s="40">
        <v>309610</v>
      </c>
      <c r="H52" s="41"/>
      <c r="I52" s="23"/>
    </row>
    <row r="53" spans="1:9" ht="15" customHeight="1" outlineLevel="1" x14ac:dyDescent="0.35">
      <c r="A53" s="38" t="s">
        <v>16</v>
      </c>
      <c r="B53" s="38" t="s">
        <v>17</v>
      </c>
      <c r="C53" s="39" t="s">
        <v>18</v>
      </c>
      <c r="D53" s="39" t="s">
        <v>63</v>
      </c>
      <c r="E53" s="40">
        <v>353031</v>
      </c>
      <c r="H53" s="41"/>
      <c r="I53" s="23"/>
    </row>
    <row r="54" spans="1:9" ht="15" customHeight="1" outlineLevel="1" x14ac:dyDescent="0.35">
      <c r="A54" s="38" t="s">
        <v>16</v>
      </c>
      <c r="B54" s="38" t="s">
        <v>17</v>
      </c>
      <c r="C54" s="39" t="s">
        <v>18</v>
      </c>
      <c r="D54" s="39" t="s">
        <v>64</v>
      </c>
      <c r="E54" s="40">
        <v>288903</v>
      </c>
      <c r="H54" s="41"/>
      <c r="I54" s="23"/>
    </row>
    <row r="55" spans="1:9" ht="15" customHeight="1" outlineLevel="1" x14ac:dyDescent="0.35">
      <c r="A55" s="38" t="s">
        <v>16</v>
      </c>
      <c r="B55" s="38" t="s">
        <v>17</v>
      </c>
      <c r="C55" s="39" t="s">
        <v>18</v>
      </c>
      <c r="D55" s="39" t="s">
        <v>65</v>
      </c>
      <c r="E55" s="40">
        <v>376780</v>
      </c>
      <c r="H55" s="41"/>
      <c r="I55" s="23"/>
    </row>
    <row r="56" spans="1:9" ht="15" customHeight="1" outlineLevel="1" x14ac:dyDescent="0.35">
      <c r="A56" s="38" t="s">
        <v>16</v>
      </c>
      <c r="B56" s="38" t="s">
        <v>17</v>
      </c>
      <c r="C56" s="39" t="s">
        <v>18</v>
      </c>
      <c r="D56" s="39" t="s">
        <v>66</v>
      </c>
      <c r="E56" s="40">
        <v>469927</v>
      </c>
      <c r="H56" s="41"/>
      <c r="I56" s="23"/>
    </row>
    <row r="57" spans="1:9" ht="15" customHeight="1" outlineLevel="1" x14ac:dyDescent="0.35">
      <c r="A57" s="38" t="s">
        <v>16</v>
      </c>
      <c r="B57" s="38" t="s">
        <v>17</v>
      </c>
      <c r="C57" s="39" t="s">
        <v>18</v>
      </c>
      <c r="D57" s="39" t="s">
        <v>67</v>
      </c>
      <c r="E57" s="40">
        <v>412476</v>
      </c>
      <c r="H57" s="41"/>
      <c r="I57" s="23"/>
    </row>
    <row r="58" spans="1:9" ht="15" customHeight="1" outlineLevel="1" x14ac:dyDescent="0.35">
      <c r="A58" s="38" t="s">
        <v>16</v>
      </c>
      <c r="B58" s="38" t="s">
        <v>17</v>
      </c>
      <c r="C58" s="39" t="s">
        <v>18</v>
      </c>
      <c r="D58" s="39" t="s">
        <v>68</v>
      </c>
      <c r="E58" s="40">
        <v>264353</v>
      </c>
      <c r="H58" s="41"/>
      <c r="I58" s="23"/>
    </row>
    <row r="59" spans="1:9" ht="15" customHeight="1" outlineLevel="1" x14ac:dyDescent="0.35">
      <c r="A59" s="38" t="s">
        <v>16</v>
      </c>
      <c r="B59" s="38" t="s">
        <v>17</v>
      </c>
      <c r="C59" s="39" t="s">
        <v>18</v>
      </c>
      <c r="D59" s="39" t="s">
        <v>69</v>
      </c>
      <c r="E59" s="40">
        <v>352200</v>
      </c>
      <c r="H59" s="41"/>
      <c r="I59" s="23"/>
    </row>
    <row r="60" spans="1:9" ht="15" customHeight="1" outlineLevel="1" x14ac:dyDescent="0.35">
      <c r="A60" s="38" t="s">
        <v>16</v>
      </c>
      <c r="B60" s="38" t="s">
        <v>17</v>
      </c>
      <c r="C60" s="39" t="s">
        <v>18</v>
      </c>
      <c r="D60" s="39" t="s">
        <v>70</v>
      </c>
      <c r="E60" s="40" t="s">
        <v>290</v>
      </c>
      <c r="H60" s="41"/>
      <c r="I60" s="23"/>
    </row>
    <row r="61" spans="1:9" ht="15" customHeight="1" outlineLevel="1" x14ac:dyDescent="0.35">
      <c r="A61" s="38" t="s">
        <v>16</v>
      </c>
      <c r="B61" s="38" t="s">
        <v>17</v>
      </c>
      <c r="C61" s="39" t="s">
        <v>18</v>
      </c>
      <c r="D61" s="39" t="s">
        <v>71</v>
      </c>
      <c r="E61" s="40">
        <v>206625</v>
      </c>
      <c r="H61" s="41"/>
      <c r="I61" s="23"/>
    </row>
    <row r="62" spans="1:9" ht="15" customHeight="1" outlineLevel="1" x14ac:dyDescent="0.35">
      <c r="A62" s="38" t="s">
        <v>16</v>
      </c>
      <c r="B62" s="38" t="s">
        <v>17</v>
      </c>
      <c r="C62" s="39" t="s">
        <v>18</v>
      </c>
      <c r="D62" s="39" t="s">
        <v>72</v>
      </c>
      <c r="E62" s="40">
        <v>362998</v>
      </c>
      <c r="H62" s="41"/>
      <c r="I62" s="23"/>
    </row>
    <row r="63" spans="1:9" ht="15" customHeight="1" outlineLevel="1" x14ac:dyDescent="0.35">
      <c r="A63" s="38" t="s">
        <v>16</v>
      </c>
      <c r="B63" s="38" t="s">
        <v>17</v>
      </c>
      <c r="C63" s="39" t="s">
        <v>18</v>
      </c>
      <c r="D63" s="39" t="s">
        <v>73</v>
      </c>
      <c r="E63" s="40">
        <v>293548</v>
      </c>
      <c r="H63" s="41"/>
      <c r="I63" s="23"/>
    </row>
    <row r="64" spans="1:9" ht="15" customHeight="1" outlineLevel="1" x14ac:dyDescent="0.35">
      <c r="A64" s="38" t="s">
        <v>16</v>
      </c>
      <c r="B64" s="38" t="s">
        <v>17</v>
      </c>
      <c r="C64" s="39" t="s">
        <v>18</v>
      </c>
      <c r="D64" s="39" t="s">
        <v>74</v>
      </c>
      <c r="E64" s="40">
        <v>322578</v>
      </c>
      <c r="H64" s="41"/>
      <c r="I64" s="23"/>
    </row>
    <row r="65" spans="1:9" ht="15" customHeight="1" outlineLevel="1" x14ac:dyDescent="0.35">
      <c r="A65" s="38" t="s">
        <v>16</v>
      </c>
      <c r="B65" s="38" t="s">
        <v>17</v>
      </c>
      <c r="C65" s="39" t="s">
        <v>18</v>
      </c>
      <c r="D65" s="39" t="s">
        <v>75</v>
      </c>
      <c r="E65" s="40">
        <v>448726</v>
      </c>
      <c r="H65" s="41"/>
      <c r="I65" s="23"/>
    </row>
    <row r="66" spans="1:9" ht="15" customHeight="1" outlineLevel="1" x14ac:dyDescent="0.35">
      <c r="A66" s="38" t="s">
        <v>16</v>
      </c>
      <c r="B66" s="38" t="s">
        <v>17</v>
      </c>
      <c r="C66" s="39" t="s">
        <v>18</v>
      </c>
      <c r="D66" s="39" t="s">
        <v>76</v>
      </c>
      <c r="E66" s="40">
        <v>268871</v>
      </c>
      <c r="H66" s="41"/>
      <c r="I66" s="23"/>
    </row>
    <row r="67" spans="1:9" ht="15" customHeight="1" outlineLevel="1" x14ac:dyDescent="0.35">
      <c r="A67" s="38" t="s">
        <v>16</v>
      </c>
      <c r="B67" s="38" t="s">
        <v>17</v>
      </c>
      <c r="C67" s="39" t="s">
        <v>18</v>
      </c>
      <c r="D67" s="39" t="s">
        <v>77</v>
      </c>
      <c r="E67" s="40">
        <v>291773</v>
      </c>
      <c r="H67" s="41"/>
      <c r="I67" s="23"/>
    </row>
    <row r="68" spans="1:9" ht="15" customHeight="1" outlineLevel="1" x14ac:dyDescent="0.35">
      <c r="A68" s="38" t="s">
        <v>16</v>
      </c>
      <c r="B68" s="38" t="s">
        <v>17</v>
      </c>
      <c r="C68" s="39" t="s">
        <v>18</v>
      </c>
      <c r="D68" s="39" t="s">
        <v>78</v>
      </c>
      <c r="E68" s="40" t="s">
        <v>290</v>
      </c>
      <c r="H68" s="41"/>
      <c r="I68" s="23"/>
    </row>
    <row r="69" spans="1:9" ht="15" customHeight="1" outlineLevel="1" x14ac:dyDescent="0.35">
      <c r="A69" s="38" t="s">
        <v>16</v>
      </c>
      <c r="B69" s="38" t="s">
        <v>17</v>
      </c>
      <c r="C69" s="39" t="s">
        <v>18</v>
      </c>
      <c r="D69" s="39" t="s">
        <v>79</v>
      </c>
      <c r="E69" s="40">
        <v>137285</v>
      </c>
      <c r="H69" s="41"/>
      <c r="I69" s="23"/>
    </row>
    <row r="70" spans="1:9" ht="15" customHeight="1" outlineLevel="1" x14ac:dyDescent="0.35">
      <c r="A70" s="38" t="s">
        <v>16</v>
      </c>
      <c r="B70" s="38" t="s">
        <v>17</v>
      </c>
      <c r="C70" s="39" t="s">
        <v>18</v>
      </c>
      <c r="D70" s="39" t="s">
        <v>80</v>
      </c>
      <c r="E70" s="40">
        <v>444920</v>
      </c>
      <c r="H70" s="41"/>
      <c r="I70" s="23"/>
    </row>
    <row r="71" spans="1:9" ht="15" customHeight="1" outlineLevel="1" x14ac:dyDescent="0.35">
      <c r="A71" s="38" t="s">
        <v>16</v>
      </c>
      <c r="B71" s="38" t="s">
        <v>17</v>
      </c>
      <c r="C71" s="39" t="s">
        <v>18</v>
      </c>
      <c r="D71" s="39" t="s">
        <v>81</v>
      </c>
      <c r="E71" s="40">
        <v>404324</v>
      </c>
      <c r="H71" s="41"/>
      <c r="I71" s="23"/>
    </row>
    <row r="72" spans="1:9" ht="15" customHeight="1" outlineLevel="1" x14ac:dyDescent="0.35">
      <c r="A72" s="38" t="s">
        <v>16</v>
      </c>
      <c r="B72" s="38" t="s">
        <v>17</v>
      </c>
      <c r="C72" s="39" t="s">
        <v>18</v>
      </c>
      <c r="D72" s="39" t="s">
        <v>82</v>
      </c>
      <c r="E72" s="40" t="s">
        <v>290</v>
      </c>
      <c r="H72" s="41"/>
      <c r="I72" s="23"/>
    </row>
    <row r="73" spans="1:9" ht="15" customHeight="1" outlineLevel="1" x14ac:dyDescent="0.35">
      <c r="A73" s="38" t="s">
        <v>16</v>
      </c>
      <c r="B73" s="38" t="s">
        <v>17</v>
      </c>
      <c r="C73" s="39" t="s">
        <v>18</v>
      </c>
      <c r="D73" s="39" t="s">
        <v>83</v>
      </c>
      <c r="E73" s="40">
        <v>427360</v>
      </c>
      <c r="H73" s="41"/>
      <c r="I73" s="23"/>
    </row>
    <row r="74" spans="1:9" ht="15" customHeight="1" outlineLevel="1" x14ac:dyDescent="0.35">
      <c r="A74" s="38" t="s">
        <v>16</v>
      </c>
      <c r="B74" s="38" t="s">
        <v>17</v>
      </c>
      <c r="C74" s="39" t="s">
        <v>18</v>
      </c>
      <c r="D74" s="39" t="s">
        <v>84</v>
      </c>
      <c r="E74" s="40" t="s">
        <v>290</v>
      </c>
      <c r="H74" s="41"/>
      <c r="I74" s="23"/>
    </row>
    <row r="75" spans="1:9" ht="15" customHeight="1" outlineLevel="1" x14ac:dyDescent="0.35">
      <c r="A75" s="38" t="s">
        <v>16</v>
      </c>
      <c r="B75" s="38" t="s">
        <v>17</v>
      </c>
      <c r="C75" s="39" t="s">
        <v>18</v>
      </c>
      <c r="D75" s="39" t="s">
        <v>85</v>
      </c>
      <c r="E75" s="40" t="s">
        <v>290</v>
      </c>
      <c r="H75" s="41"/>
      <c r="I75" s="23"/>
    </row>
    <row r="76" spans="1:9" ht="15" customHeight="1" outlineLevel="1" x14ac:dyDescent="0.35">
      <c r="A76" s="38" t="s">
        <v>16</v>
      </c>
      <c r="B76" s="38" t="s">
        <v>17</v>
      </c>
      <c r="C76" s="39" t="s">
        <v>18</v>
      </c>
      <c r="D76" s="39" t="s">
        <v>86</v>
      </c>
      <c r="E76" s="40">
        <v>588376</v>
      </c>
      <c r="H76" s="41"/>
      <c r="I76" s="23"/>
    </row>
    <row r="77" spans="1:9" ht="15" customHeight="1" outlineLevel="1" x14ac:dyDescent="0.35">
      <c r="A77" s="38" t="s">
        <v>16</v>
      </c>
      <c r="B77" s="38" t="s">
        <v>17</v>
      </c>
      <c r="C77" s="39" t="s">
        <v>18</v>
      </c>
      <c r="D77" s="39" t="s">
        <v>87</v>
      </c>
      <c r="E77" s="40">
        <v>309100</v>
      </c>
      <c r="H77" s="41"/>
      <c r="I77" s="23"/>
    </row>
    <row r="78" spans="1:9" ht="15" customHeight="1" outlineLevel="1" x14ac:dyDescent="0.35">
      <c r="A78" s="38" t="s">
        <v>16</v>
      </c>
      <c r="B78" s="38" t="s">
        <v>17</v>
      </c>
      <c r="C78" s="39" t="s">
        <v>18</v>
      </c>
      <c r="D78" s="39" t="s">
        <v>88</v>
      </c>
      <c r="E78" s="40">
        <v>240696</v>
      </c>
      <c r="H78" s="41"/>
      <c r="I78" s="23"/>
    </row>
    <row r="79" spans="1:9" ht="15" customHeight="1" outlineLevel="1" x14ac:dyDescent="0.35">
      <c r="A79" s="38" t="s">
        <v>16</v>
      </c>
      <c r="B79" s="38" t="s">
        <v>17</v>
      </c>
      <c r="C79" s="39" t="s">
        <v>18</v>
      </c>
      <c r="D79" s="39" t="s">
        <v>89</v>
      </c>
      <c r="E79" s="40">
        <v>616223</v>
      </c>
      <c r="H79" s="41"/>
      <c r="I79" s="23"/>
    </row>
    <row r="80" spans="1:9" ht="15" customHeight="1" outlineLevel="1" x14ac:dyDescent="0.35">
      <c r="A80" s="38" t="s">
        <v>16</v>
      </c>
      <c r="B80" s="38" t="s">
        <v>17</v>
      </c>
      <c r="C80" s="39" t="s">
        <v>18</v>
      </c>
      <c r="D80" s="39" t="s">
        <v>90</v>
      </c>
      <c r="E80" s="40">
        <v>186056</v>
      </c>
      <c r="H80" s="41"/>
      <c r="I80" s="23"/>
    </row>
    <row r="81" spans="1:9" ht="15" customHeight="1" outlineLevel="1" x14ac:dyDescent="0.35">
      <c r="A81" s="38" t="s">
        <v>16</v>
      </c>
      <c r="B81" s="38" t="s">
        <v>17</v>
      </c>
      <c r="C81" s="39" t="s">
        <v>18</v>
      </c>
      <c r="D81" s="39" t="s">
        <v>91</v>
      </c>
      <c r="E81" s="40">
        <v>271201</v>
      </c>
      <c r="H81" s="41"/>
      <c r="I81" s="23"/>
    </row>
    <row r="82" spans="1:9" ht="15" customHeight="1" outlineLevel="1" x14ac:dyDescent="0.35">
      <c r="A82" s="38" t="s">
        <v>16</v>
      </c>
      <c r="B82" s="38" t="s">
        <v>17</v>
      </c>
      <c r="C82" s="39" t="s">
        <v>18</v>
      </c>
      <c r="D82" s="39" t="s">
        <v>92</v>
      </c>
      <c r="E82" s="40">
        <v>342257</v>
      </c>
      <c r="H82" s="41"/>
      <c r="I82" s="23"/>
    </row>
    <row r="83" spans="1:9" ht="15" customHeight="1" outlineLevel="1" x14ac:dyDescent="0.35">
      <c r="A83" s="38" t="s">
        <v>16</v>
      </c>
      <c r="B83" s="38" t="s">
        <v>17</v>
      </c>
      <c r="C83" s="39" t="s">
        <v>18</v>
      </c>
      <c r="D83" s="39" t="s">
        <v>93</v>
      </c>
      <c r="E83" s="40">
        <v>101685</v>
      </c>
      <c r="H83" s="41"/>
      <c r="I83" s="23"/>
    </row>
    <row r="84" spans="1:9" ht="15" customHeight="1" outlineLevel="1" x14ac:dyDescent="0.35">
      <c r="A84" s="38" t="s">
        <v>16</v>
      </c>
      <c r="B84" s="38" t="s">
        <v>17</v>
      </c>
      <c r="C84" s="39" t="s">
        <v>18</v>
      </c>
      <c r="D84" s="39" t="s">
        <v>94</v>
      </c>
      <c r="E84" s="40" t="s">
        <v>290</v>
      </c>
      <c r="H84" s="41"/>
      <c r="I84" s="23"/>
    </row>
    <row r="85" spans="1:9" ht="15" customHeight="1" outlineLevel="1" x14ac:dyDescent="0.35">
      <c r="A85" s="38" t="s">
        <v>16</v>
      </c>
      <c r="B85" s="38" t="s">
        <v>17</v>
      </c>
      <c r="C85" s="39" t="s">
        <v>18</v>
      </c>
      <c r="D85" s="39" t="s">
        <v>95</v>
      </c>
      <c r="E85" s="40">
        <v>174620</v>
      </c>
      <c r="H85" s="41"/>
      <c r="I85" s="23"/>
    </row>
    <row r="86" spans="1:9" ht="15" customHeight="1" outlineLevel="1" x14ac:dyDescent="0.35">
      <c r="A86" s="38" t="s">
        <v>16</v>
      </c>
      <c r="B86" s="38" t="s">
        <v>17</v>
      </c>
      <c r="C86" s="39" t="s">
        <v>18</v>
      </c>
      <c r="D86" s="39" t="s">
        <v>96</v>
      </c>
      <c r="E86" s="40">
        <v>140347</v>
      </c>
      <c r="H86" s="41"/>
      <c r="I86" s="23"/>
    </row>
    <row r="87" spans="1:9" ht="15" customHeight="1" outlineLevel="1" x14ac:dyDescent="0.35">
      <c r="A87" s="38" t="s">
        <v>16</v>
      </c>
      <c r="B87" s="38" t="s">
        <v>17</v>
      </c>
      <c r="C87" s="39" t="s">
        <v>18</v>
      </c>
      <c r="D87" s="39" t="s">
        <v>97</v>
      </c>
      <c r="E87" s="40">
        <v>262182</v>
      </c>
      <c r="H87" s="41"/>
      <c r="I87" s="23"/>
    </row>
    <row r="88" spans="1:9" ht="15" customHeight="1" outlineLevel="1" x14ac:dyDescent="0.35">
      <c r="A88" s="38" t="s">
        <v>16</v>
      </c>
      <c r="B88" s="38" t="s">
        <v>17</v>
      </c>
      <c r="C88" s="39" t="s">
        <v>18</v>
      </c>
      <c r="D88" s="39" t="s">
        <v>98</v>
      </c>
      <c r="E88" s="40">
        <v>275875</v>
      </c>
      <c r="H88" s="41"/>
      <c r="I88" s="23"/>
    </row>
    <row r="89" spans="1:9" ht="15" customHeight="1" outlineLevel="1" x14ac:dyDescent="0.35">
      <c r="A89" s="38" t="s">
        <v>16</v>
      </c>
      <c r="B89" s="38" t="s">
        <v>17</v>
      </c>
      <c r="C89" s="39" t="s">
        <v>18</v>
      </c>
      <c r="D89" s="39" t="s">
        <v>99</v>
      </c>
      <c r="E89" s="40">
        <v>555820</v>
      </c>
      <c r="H89" s="41"/>
      <c r="I89" s="23"/>
    </row>
    <row r="90" spans="1:9" ht="15" customHeight="1" outlineLevel="1" x14ac:dyDescent="0.35">
      <c r="A90" s="38" t="s">
        <v>16</v>
      </c>
      <c r="B90" s="38" t="s">
        <v>17</v>
      </c>
      <c r="C90" s="39" t="s">
        <v>18</v>
      </c>
      <c r="D90" s="39" t="s">
        <v>100</v>
      </c>
      <c r="E90" s="40">
        <v>383261</v>
      </c>
      <c r="H90" s="41"/>
      <c r="I90" s="23"/>
    </row>
    <row r="91" spans="1:9" ht="15" customHeight="1" outlineLevel="1" x14ac:dyDescent="0.35">
      <c r="A91" s="38" t="s">
        <v>16</v>
      </c>
      <c r="B91" s="38" t="s">
        <v>17</v>
      </c>
      <c r="C91" s="39" t="s">
        <v>18</v>
      </c>
      <c r="D91" s="39" t="s">
        <v>101</v>
      </c>
      <c r="E91" s="40" t="s">
        <v>290</v>
      </c>
      <c r="H91" s="41"/>
      <c r="I91" s="23"/>
    </row>
    <row r="92" spans="1:9" ht="15" customHeight="1" outlineLevel="1" x14ac:dyDescent="0.35">
      <c r="A92" s="38" t="s">
        <v>16</v>
      </c>
      <c r="B92" s="38" t="s">
        <v>17</v>
      </c>
      <c r="C92" s="39" t="s">
        <v>18</v>
      </c>
      <c r="D92" s="39" t="s">
        <v>102</v>
      </c>
      <c r="E92" s="40" t="s">
        <v>290</v>
      </c>
      <c r="H92" s="41"/>
      <c r="I92" s="23"/>
    </row>
    <row r="93" spans="1:9" ht="15" customHeight="1" outlineLevel="1" x14ac:dyDescent="0.35">
      <c r="A93" s="38" t="s">
        <v>16</v>
      </c>
      <c r="B93" s="38" t="s">
        <v>17</v>
      </c>
      <c r="C93" s="39" t="s">
        <v>18</v>
      </c>
      <c r="D93" s="39" t="s">
        <v>103</v>
      </c>
      <c r="E93" s="40">
        <v>178548</v>
      </c>
      <c r="H93" s="41"/>
      <c r="I93" s="23"/>
    </row>
    <row r="94" spans="1:9" ht="15" customHeight="1" outlineLevel="1" x14ac:dyDescent="0.35">
      <c r="A94" s="38" t="s">
        <v>16</v>
      </c>
      <c r="B94" s="38" t="s">
        <v>17</v>
      </c>
      <c r="C94" s="39" t="s">
        <v>18</v>
      </c>
      <c r="D94" s="39" t="s">
        <v>104</v>
      </c>
      <c r="E94" s="40">
        <v>229212</v>
      </c>
      <c r="H94" s="41"/>
      <c r="I94" s="23"/>
    </row>
    <row r="95" spans="1:9" ht="15" customHeight="1" outlineLevel="1" x14ac:dyDescent="0.35">
      <c r="A95" s="38" t="s">
        <v>16</v>
      </c>
      <c r="B95" s="38" t="s">
        <v>17</v>
      </c>
      <c r="C95" s="39" t="s">
        <v>18</v>
      </c>
      <c r="D95" s="39" t="s">
        <v>105</v>
      </c>
      <c r="E95" s="40">
        <v>161404</v>
      </c>
      <c r="H95" s="41"/>
      <c r="I95" s="23"/>
    </row>
    <row r="96" spans="1:9" ht="15" customHeight="1" outlineLevel="1" x14ac:dyDescent="0.35">
      <c r="A96" s="38" t="s">
        <v>16</v>
      </c>
      <c r="B96" s="38" t="s">
        <v>17</v>
      </c>
      <c r="C96" s="39" t="s">
        <v>18</v>
      </c>
      <c r="D96" s="39" t="s">
        <v>106</v>
      </c>
      <c r="E96" s="40">
        <v>178264</v>
      </c>
      <c r="H96" s="41"/>
      <c r="I96" s="23"/>
    </row>
    <row r="97" spans="1:9" ht="15" customHeight="1" outlineLevel="1" x14ac:dyDescent="0.35">
      <c r="A97" s="38" t="s">
        <v>16</v>
      </c>
      <c r="B97" s="38" t="s">
        <v>17</v>
      </c>
      <c r="C97" s="39" t="s">
        <v>18</v>
      </c>
      <c r="D97" s="39" t="s">
        <v>107</v>
      </c>
      <c r="E97" s="40">
        <v>181058</v>
      </c>
      <c r="H97" s="41"/>
      <c r="I97" s="23"/>
    </row>
    <row r="98" spans="1:9" ht="15" customHeight="1" outlineLevel="1" x14ac:dyDescent="0.35">
      <c r="A98" s="38" t="s">
        <v>16</v>
      </c>
      <c r="B98" s="38" t="s">
        <v>17</v>
      </c>
      <c r="C98" s="39" t="s">
        <v>18</v>
      </c>
      <c r="D98" s="39" t="s">
        <v>108</v>
      </c>
      <c r="E98" s="40">
        <v>262536</v>
      </c>
      <c r="H98" s="41"/>
      <c r="I98" s="23"/>
    </row>
    <row r="99" spans="1:9" ht="15" customHeight="1" outlineLevel="1" x14ac:dyDescent="0.35">
      <c r="A99" s="38" t="s">
        <v>16</v>
      </c>
      <c r="B99" s="38" t="s">
        <v>17</v>
      </c>
      <c r="C99" s="39" t="s">
        <v>18</v>
      </c>
      <c r="D99" s="39" t="s">
        <v>109</v>
      </c>
      <c r="E99" s="40">
        <v>471817</v>
      </c>
      <c r="H99" s="41"/>
      <c r="I99" s="23"/>
    </row>
    <row r="100" spans="1:9" ht="15" customHeight="1" outlineLevel="1" x14ac:dyDescent="0.35">
      <c r="A100" s="38" t="s">
        <v>16</v>
      </c>
      <c r="B100" s="38" t="s">
        <v>17</v>
      </c>
      <c r="C100" s="39" t="s">
        <v>18</v>
      </c>
      <c r="D100" s="39" t="s">
        <v>110</v>
      </c>
      <c r="E100" s="40">
        <v>332947</v>
      </c>
      <c r="H100" s="41"/>
      <c r="I100" s="23"/>
    </row>
    <row r="101" spans="1:9" ht="15" customHeight="1" outlineLevel="1" x14ac:dyDescent="0.35">
      <c r="A101" s="38" t="s">
        <v>16</v>
      </c>
      <c r="B101" s="38" t="s">
        <v>17</v>
      </c>
      <c r="C101" s="39" t="s">
        <v>18</v>
      </c>
      <c r="D101" s="39" t="s">
        <v>111</v>
      </c>
      <c r="E101" s="40" t="s">
        <v>290</v>
      </c>
      <c r="H101" s="41"/>
      <c r="I101" s="23"/>
    </row>
    <row r="102" spans="1:9" ht="15" customHeight="1" outlineLevel="1" x14ac:dyDescent="0.35">
      <c r="A102" s="38" t="s">
        <v>16</v>
      </c>
      <c r="B102" s="38" t="s">
        <v>17</v>
      </c>
      <c r="C102" s="39" t="s">
        <v>18</v>
      </c>
      <c r="D102" s="39" t="s">
        <v>112</v>
      </c>
      <c r="E102" s="40">
        <v>407917</v>
      </c>
      <c r="H102" s="41"/>
      <c r="I102" s="23"/>
    </row>
    <row r="103" spans="1:9" ht="15" customHeight="1" outlineLevel="1" x14ac:dyDescent="0.35">
      <c r="A103" s="38" t="s">
        <v>16</v>
      </c>
      <c r="B103" s="38" t="s">
        <v>17</v>
      </c>
      <c r="C103" s="39" t="s">
        <v>18</v>
      </c>
      <c r="D103" s="39" t="s">
        <v>113</v>
      </c>
      <c r="E103" s="40">
        <v>78790</v>
      </c>
      <c r="H103" s="41"/>
      <c r="I103" s="23"/>
    </row>
    <row r="104" spans="1:9" ht="15" customHeight="1" outlineLevel="1" x14ac:dyDescent="0.35">
      <c r="A104" s="38" t="s">
        <v>16</v>
      </c>
      <c r="B104" s="38" t="s">
        <v>17</v>
      </c>
      <c r="C104" s="39" t="s">
        <v>18</v>
      </c>
      <c r="D104" s="39" t="s">
        <v>114</v>
      </c>
      <c r="E104" s="40" t="s">
        <v>290</v>
      </c>
      <c r="H104" s="41"/>
      <c r="I104" s="23"/>
    </row>
    <row r="105" spans="1:9" ht="15" customHeight="1" outlineLevel="1" x14ac:dyDescent="0.35">
      <c r="A105" s="38" t="s">
        <v>16</v>
      </c>
      <c r="B105" s="38" t="s">
        <v>17</v>
      </c>
      <c r="C105" s="39" t="s">
        <v>18</v>
      </c>
      <c r="D105" s="39" t="s">
        <v>115</v>
      </c>
      <c r="E105" s="40">
        <v>367482</v>
      </c>
      <c r="H105" s="41"/>
      <c r="I105" s="23"/>
    </row>
    <row r="106" spans="1:9" ht="15" customHeight="1" outlineLevel="1" x14ac:dyDescent="0.35">
      <c r="A106" s="38" t="s">
        <v>16</v>
      </c>
      <c r="B106" s="38" t="s">
        <v>17</v>
      </c>
      <c r="C106" s="39" t="s">
        <v>18</v>
      </c>
      <c r="D106" s="39" t="s">
        <v>116</v>
      </c>
      <c r="E106" s="40">
        <v>474372</v>
      </c>
      <c r="H106" s="41"/>
      <c r="I106" s="23"/>
    </row>
    <row r="107" spans="1:9" ht="15" customHeight="1" outlineLevel="1" x14ac:dyDescent="0.35">
      <c r="A107" s="38" t="s">
        <v>16</v>
      </c>
      <c r="B107" s="38" t="s">
        <v>17</v>
      </c>
      <c r="C107" s="39" t="s">
        <v>18</v>
      </c>
      <c r="D107" s="39" t="s">
        <v>117</v>
      </c>
      <c r="E107" s="40">
        <v>439381</v>
      </c>
      <c r="H107" s="41"/>
      <c r="I107" s="23"/>
    </row>
    <row r="108" spans="1:9" ht="15" customHeight="1" outlineLevel="1" x14ac:dyDescent="0.35">
      <c r="A108" s="38" t="s">
        <v>16</v>
      </c>
      <c r="B108" s="38" t="s">
        <v>17</v>
      </c>
      <c r="C108" s="39" t="s">
        <v>18</v>
      </c>
      <c r="D108" s="39" t="s">
        <v>118</v>
      </c>
      <c r="E108" s="40">
        <v>507036</v>
      </c>
      <c r="H108" s="41"/>
      <c r="I108" s="23"/>
    </row>
    <row r="109" spans="1:9" ht="15" customHeight="1" outlineLevel="1" x14ac:dyDescent="0.35">
      <c r="A109" s="38" t="s">
        <v>16</v>
      </c>
      <c r="B109" s="38" t="s">
        <v>17</v>
      </c>
      <c r="C109" s="39" t="s">
        <v>18</v>
      </c>
      <c r="D109" s="39" t="s">
        <v>119</v>
      </c>
      <c r="E109" s="40" t="s">
        <v>290</v>
      </c>
      <c r="H109" s="41"/>
      <c r="I109" s="23"/>
    </row>
    <row r="110" spans="1:9" ht="15" customHeight="1" outlineLevel="1" x14ac:dyDescent="0.35">
      <c r="A110" s="38" t="s">
        <v>16</v>
      </c>
      <c r="B110" s="38" t="s">
        <v>17</v>
      </c>
      <c r="C110" s="39" t="s">
        <v>18</v>
      </c>
      <c r="D110" s="39" t="s">
        <v>120</v>
      </c>
      <c r="E110" s="40">
        <v>719216</v>
      </c>
      <c r="H110" s="41"/>
      <c r="I110" s="23"/>
    </row>
    <row r="111" spans="1:9" ht="15" customHeight="1" outlineLevel="1" x14ac:dyDescent="0.35">
      <c r="A111" s="38" t="s">
        <v>16</v>
      </c>
      <c r="B111" s="38" t="s">
        <v>17</v>
      </c>
      <c r="C111" s="39" t="s">
        <v>18</v>
      </c>
      <c r="D111" s="39" t="s">
        <v>121</v>
      </c>
      <c r="E111" s="40">
        <v>180251</v>
      </c>
      <c r="H111" s="41"/>
      <c r="I111" s="23"/>
    </row>
    <row r="112" spans="1:9" ht="15" customHeight="1" outlineLevel="1" x14ac:dyDescent="0.35">
      <c r="A112" s="38" t="s">
        <v>16</v>
      </c>
      <c r="B112" s="38" t="s">
        <v>17</v>
      </c>
      <c r="C112" s="39" t="s">
        <v>18</v>
      </c>
      <c r="D112" s="39" t="s">
        <v>122</v>
      </c>
      <c r="E112" s="40">
        <v>213917</v>
      </c>
      <c r="H112" s="41"/>
      <c r="I112" s="23"/>
    </row>
    <row r="113" spans="1:9" ht="15" customHeight="1" outlineLevel="1" x14ac:dyDescent="0.35">
      <c r="A113" s="38" t="s">
        <v>16</v>
      </c>
      <c r="B113" s="38" t="s">
        <v>17</v>
      </c>
      <c r="C113" s="39" t="s">
        <v>18</v>
      </c>
      <c r="D113" s="39" t="s">
        <v>123</v>
      </c>
      <c r="E113" s="40">
        <v>209263</v>
      </c>
      <c r="H113" s="41"/>
      <c r="I113" s="23"/>
    </row>
    <row r="114" spans="1:9" ht="15" customHeight="1" outlineLevel="1" x14ac:dyDescent="0.35">
      <c r="A114" s="38" t="s">
        <v>16</v>
      </c>
      <c r="B114" s="38" t="s">
        <v>17</v>
      </c>
      <c r="C114" s="39" t="s">
        <v>18</v>
      </c>
      <c r="D114" s="39" t="s">
        <v>124</v>
      </c>
      <c r="E114" s="40" t="s">
        <v>290</v>
      </c>
      <c r="H114" s="41"/>
      <c r="I114" s="23"/>
    </row>
    <row r="115" spans="1:9" ht="15" customHeight="1" outlineLevel="1" x14ac:dyDescent="0.35">
      <c r="A115" s="38" t="s">
        <v>16</v>
      </c>
      <c r="B115" s="38" t="s">
        <v>17</v>
      </c>
      <c r="C115" s="39" t="s">
        <v>18</v>
      </c>
      <c r="D115" s="39" t="s">
        <v>125</v>
      </c>
      <c r="E115" s="40">
        <v>117891</v>
      </c>
      <c r="H115" s="41"/>
      <c r="I115" s="23"/>
    </row>
    <row r="116" spans="1:9" ht="15" customHeight="1" outlineLevel="1" x14ac:dyDescent="0.35">
      <c r="A116" s="38" t="s">
        <v>16</v>
      </c>
      <c r="B116" s="38" t="s">
        <v>17</v>
      </c>
      <c r="C116" s="39" t="s">
        <v>18</v>
      </c>
      <c r="D116" s="39" t="s">
        <v>126</v>
      </c>
      <c r="E116" s="40">
        <v>335859</v>
      </c>
      <c r="H116" s="41"/>
      <c r="I116" s="23"/>
    </row>
    <row r="117" spans="1:9" ht="15" customHeight="1" outlineLevel="1" x14ac:dyDescent="0.35">
      <c r="A117" s="38" t="s">
        <v>16</v>
      </c>
      <c r="B117" s="38" t="s">
        <v>17</v>
      </c>
      <c r="C117" s="39" t="s">
        <v>18</v>
      </c>
      <c r="D117" s="39" t="s">
        <v>127</v>
      </c>
      <c r="E117" s="40">
        <v>273200</v>
      </c>
      <c r="H117" s="41"/>
      <c r="I117" s="23"/>
    </row>
    <row r="118" spans="1:9" ht="15" customHeight="1" outlineLevel="1" x14ac:dyDescent="0.35">
      <c r="A118" s="38" t="s">
        <v>16</v>
      </c>
      <c r="B118" s="38" t="s">
        <v>17</v>
      </c>
      <c r="C118" s="39" t="s">
        <v>18</v>
      </c>
      <c r="D118" s="39" t="s">
        <v>128</v>
      </c>
      <c r="E118" s="40" t="s">
        <v>290</v>
      </c>
      <c r="H118" s="41"/>
      <c r="I118" s="23"/>
    </row>
    <row r="119" spans="1:9" ht="15" customHeight="1" outlineLevel="1" x14ac:dyDescent="0.35">
      <c r="A119" s="38" t="s">
        <v>16</v>
      </c>
      <c r="B119" s="38" t="s">
        <v>17</v>
      </c>
      <c r="C119" s="39" t="s">
        <v>18</v>
      </c>
      <c r="D119" s="39" t="s">
        <v>129</v>
      </c>
      <c r="E119" s="40">
        <v>442858</v>
      </c>
      <c r="H119" s="41"/>
      <c r="I119" s="23"/>
    </row>
    <row r="120" spans="1:9" ht="15" customHeight="1" outlineLevel="1" x14ac:dyDescent="0.35">
      <c r="A120" s="38" t="s">
        <v>16</v>
      </c>
      <c r="B120" s="38" t="s">
        <v>17</v>
      </c>
      <c r="C120" s="39" t="s">
        <v>18</v>
      </c>
      <c r="D120" s="39" t="s">
        <v>130</v>
      </c>
      <c r="E120" s="40">
        <v>544046</v>
      </c>
      <c r="H120" s="41"/>
      <c r="I120" s="23"/>
    </row>
    <row r="121" spans="1:9" ht="15" customHeight="1" outlineLevel="1" x14ac:dyDescent="0.35">
      <c r="A121" s="38" t="s">
        <v>16</v>
      </c>
      <c r="B121" s="38" t="s">
        <v>17</v>
      </c>
      <c r="C121" s="39" t="s">
        <v>18</v>
      </c>
      <c r="D121" s="39" t="s">
        <v>131</v>
      </c>
      <c r="E121" s="40">
        <v>454341</v>
      </c>
      <c r="H121" s="41"/>
      <c r="I121" s="23"/>
    </row>
    <row r="122" spans="1:9" ht="15" customHeight="1" outlineLevel="1" x14ac:dyDescent="0.35">
      <c r="A122" s="38" t="s">
        <v>16</v>
      </c>
      <c r="B122" s="38" t="s">
        <v>17</v>
      </c>
      <c r="C122" s="39" t="s">
        <v>18</v>
      </c>
      <c r="D122" s="39" t="s">
        <v>132</v>
      </c>
      <c r="E122" s="40">
        <v>419757</v>
      </c>
      <c r="H122" s="41"/>
      <c r="I122" s="23"/>
    </row>
    <row r="123" spans="1:9" ht="15" customHeight="1" outlineLevel="1" x14ac:dyDescent="0.35">
      <c r="A123" s="38" t="s">
        <v>16</v>
      </c>
      <c r="B123" s="38" t="s">
        <v>17</v>
      </c>
      <c r="C123" s="39" t="s">
        <v>18</v>
      </c>
      <c r="D123" s="39" t="s">
        <v>133</v>
      </c>
      <c r="E123" s="40" t="s">
        <v>290</v>
      </c>
      <c r="H123" s="41"/>
      <c r="I123" s="23"/>
    </row>
    <row r="124" spans="1:9" ht="15" customHeight="1" outlineLevel="1" x14ac:dyDescent="0.35">
      <c r="A124" s="38" t="s">
        <v>16</v>
      </c>
      <c r="B124" s="38" t="s">
        <v>17</v>
      </c>
      <c r="C124" s="39" t="s">
        <v>18</v>
      </c>
      <c r="D124" s="39" t="s">
        <v>134</v>
      </c>
      <c r="E124" s="40">
        <v>385696</v>
      </c>
      <c r="H124" s="41"/>
      <c r="I124" s="23"/>
    </row>
    <row r="125" spans="1:9" ht="15" customHeight="1" outlineLevel="1" x14ac:dyDescent="0.35">
      <c r="A125" s="38" t="s">
        <v>16</v>
      </c>
      <c r="B125" s="38" t="s">
        <v>17</v>
      </c>
      <c r="C125" s="39" t="s">
        <v>18</v>
      </c>
      <c r="D125" s="39" t="s">
        <v>135</v>
      </c>
      <c r="E125" s="40">
        <v>193718</v>
      </c>
      <c r="H125" s="41"/>
      <c r="I125" s="23"/>
    </row>
    <row r="126" spans="1:9" ht="15" customHeight="1" outlineLevel="1" x14ac:dyDescent="0.35">
      <c r="A126" s="38" t="s">
        <v>16</v>
      </c>
      <c r="B126" s="38" t="s">
        <v>17</v>
      </c>
      <c r="C126" s="39" t="s">
        <v>18</v>
      </c>
      <c r="D126" s="39" t="s">
        <v>136</v>
      </c>
      <c r="E126" s="40">
        <v>253702</v>
      </c>
      <c r="H126" s="41"/>
      <c r="I126" s="23"/>
    </row>
    <row r="127" spans="1:9" ht="15" customHeight="1" outlineLevel="1" x14ac:dyDescent="0.35">
      <c r="A127" s="38" t="s">
        <v>16</v>
      </c>
      <c r="B127" s="38" t="s">
        <v>17</v>
      </c>
      <c r="C127" s="39" t="s">
        <v>18</v>
      </c>
      <c r="D127" s="39" t="s">
        <v>137</v>
      </c>
      <c r="E127" s="40">
        <v>202059</v>
      </c>
      <c r="H127" s="41"/>
      <c r="I127" s="23"/>
    </row>
    <row r="128" spans="1:9" ht="15" customHeight="1" outlineLevel="1" x14ac:dyDescent="0.35">
      <c r="A128" s="38" t="s">
        <v>16</v>
      </c>
      <c r="B128" s="38" t="s">
        <v>17</v>
      </c>
      <c r="C128" s="39" t="s">
        <v>18</v>
      </c>
      <c r="D128" s="39" t="s">
        <v>138</v>
      </c>
      <c r="E128" s="40" t="s">
        <v>290</v>
      </c>
      <c r="H128" s="41"/>
      <c r="I128" s="23"/>
    </row>
    <row r="129" spans="1:9" ht="15" customHeight="1" outlineLevel="1" x14ac:dyDescent="0.35">
      <c r="A129" s="38" t="s">
        <v>16</v>
      </c>
      <c r="B129" s="38" t="s">
        <v>17</v>
      </c>
      <c r="C129" s="39" t="s">
        <v>18</v>
      </c>
      <c r="D129" s="39" t="s">
        <v>139</v>
      </c>
      <c r="E129" s="40">
        <v>105480</v>
      </c>
      <c r="H129" s="41"/>
      <c r="I129" s="23"/>
    </row>
    <row r="130" spans="1:9" ht="15" customHeight="1" outlineLevel="1" x14ac:dyDescent="0.35">
      <c r="A130" s="38" t="s">
        <v>16</v>
      </c>
      <c r="B130" s="38" t="s">
        <v>17</v>
      </c>
      <c r="C130" s="39" t="s">
        <v>18</v>
      </c>
      <c r="D130" s="39" t="s">
        <v>140</v>
      </c>
      <c r="E130" s="40">
        <v>205966</v>
      </c>
      <c r="H130" s="41"/>
      <c r="I130" s="23"/>
    </row>
    <row r="131" spans="1:9" ht="15" customHeight="1" outlineLevel="1" x14ac:dyDescent="0.35">
      <c r="A131" s="38" t="s">
        <v>16</v>
      </c>
      <c r="B131" s="38" t="s">
        <v>17</v>
      </c>
      <c r="C131" s="39" t="s">
        <v>18</v>
      </c>
      <c r="D131" s="39" t="s">
        <v>141</v>
      </c>
      <c r="E131" s="40">
        <v>132147</v>
      </c>
      <c r="H131" s="41"/>
      <c r="I131" s="23"/>
    </row>
    <row r="132" spans="1:9" ht="15" customHeight="1" outlineLevel="1" x14ac:dyDescent="0.35">
      <c r="A132" s="38" t="s">
        <v>16</v>
      </c>
      <c r="B132" s="38" t="s">
        <v>17</v>
      </c>
      <c r="C132" s="39" t="s">
        <v>18</v>
      </c>
      <c r="D132" s="39" t="s">
        <v>142</v>
      </c>
      <c r="E132" s="40">
        <v>439331</v>
      </c>
      <c r="H132" s="41"/>
      <c r="I132" s="23"/>
    </row>
    <row r="133" spans="1:9" ht="15" customHeight="1" outlineLevel="1" x14ac:dyDescent="0.35">
      <c r="A133" s="38" t="s">
        <v>16</v>
      </c>
      <c r="B133" s="38" t="s">
        <v>17</v>
      </c>
      <c r="C133" s="39" t="s">
        <v>18</v>
      </c>
      <c r="D133" s="39" t="s">
        <v>143</v>
      </c>
      <c r="E133" s="40">
        <v>369865</v>
      </c>
      <c r="H133" s="41"/>
      <c r="I133" s="23"/>
    </row>
    <row r="134" spans="1:9" ht="15" customHeight="1" outlineLevel="1" x14ac:dyDescent="0.35">
      <c r="A134" s="38" t="s">
        <v>16</v>
      </c>
      <c r="B134" s="38" t="s">
        <v>17</v>
      </c>
      <c r="C134" s="39" t="s">
        <v>18</v>
      </c>
      <c r="D134" s="39" t="s">
        <v>144</v>
      </c>
      <c r="E134" s="40">
        <v>309135</v>
      </c>
      <c r="H134" s="41"/>
      <c r="I134" s="23"/>
    </row>
    <row r="135" spans="1:9" ht="15" customHeight="1" outlineLevel="1" x14ac:dyDescent="0.35">
      <c r="A135" s="38" t="s">
        <v>16</v>
      </c>
      <c r="B135" s="38" t="s">
        <v>17</v>
      </c>
      <c r="C135" s="39" t="s">
        <v>18</v>
      </c>
      <c r="D135" s="39" t="s">
        <v>145</v>
      </c>
      <c r="E135" s="40">
        <v>274586</v>
      </c>
      <c r="H135" s="41"/>
      <c r="I135" s="23"/>
    </row>
    <row r="136" spans="1:9" ht="15" customHeight="1" outlineLevel="1" x14ac:dyDescent="0.35">
      <c r="A136" s="38" t="s">
        <v>16</v>
      </c>
      <c r="B136" s="38" t="s">
        <v>17</v>
      </c>
      <c r="C136" s="39" t="s">
        <v>18</v>
      </c>
      <c r="D136" s="39" t="s">
        <v>146</v>
      </c>
      <c r="E136" s="40">
        <v>184202</v>
      </c>
      <c r="H136" s="41"/>
      <c r="I136" s="23"/>
    </row>
    <row r="137" spans="1:9" ht="15" customHeight="1" outlineLevel="1" x14ac:dyDescent="0.35">
      <c r="A137" s="38" t="s">
        <v>16</v>
      </c>
      <c r="B137" s="38" t="s">
        <v>17</v>
      </c>
      <c r="C137" s="39" t="s">
        <v>18</v>
      </c>
      <c r="D137" s="39" t="s">
        <v>147</v>
      </c>
      <c r="E137" s="40">
        <v>268339</v>
      </c>
      <c r="H137" s="41"/>
      <c r="I137" s="23"/>
    </row>
    <row r="138" spans="1:9" ht="15" customHeight="1" outlineLevel="1" x14ac:dyDescent="0.35">
      <c r="A138" s="38" t="s">
        <v>16</v>
      </c>
      <c r="B138" s="38" t="s">
        <v>17</v>
      </c>
      <c r="C138" s="39" t="s">
        <v>18</v>
      </c>
      <c r="D138" s="39" t="s">
        <v>148</v>
      </c>
      <c r="E138" s="40">
        <v>367020</v>
      </c>
      <c r="H138" s="41"/>
      <c r="I138" s="23"/>
    </row>
    <row r="139" spans="1:9" ht="15" customHeight="1" outlineLevel="1" x14ac:dyDescent="0.35">
      <c r="A139" s="38" t="s">
        <v>16</v>
      </c>
      <c r="B139" s="38" t="s">
        <v>17</v>
      </c>
      <c r="C139" s="39" t="s">
        <v>18</v>
      </c>
      <c r="D139" s="39" t="s">
        <v>149</v>
      </c>
      <c r="E139" s="40" t="s">
        <v>290</v>
      </c>
      <c r="H139" s="41"/>
      <c r="I139" s="23"/>
    </row>
    <row r="140" spans="1:9" ht="15" customHeight="1" outlineLevel="1" x14ac:dyDescent="0.35">
      <c r="A140" s="38" t="s">
        <v>16</v>
      </c>
      <c r="B140" s="38" t="s">
        <v>17</v>
      </c>
      <c r="C140" s="39" t="s">
        <v>18</v>
      </c>
      <c r="D140" s="39" t="s">
        <v>150</v>
      </c>
      <c r="E140" s="40">
        <v>309705</v>
      </c>
      <c r="H140" s="41"/>
      <c r="I140" s="23"/>
    </row>
    <row r="141" spans="1:9" ht="15" customHeight="1" outlineLevel="1" x14ac:dyDescent="0.35">
      <c r="A141" s="38" t="s">
        <v>16</v>
      </c>
      <c r="B141" s="38" t="s">
        <v>17</v>
      </c>
      <c r="C141" s="39" t="s">
        <v>18</v>
      </c>
      <c r="D141" s="39" t="s">
        <v>151</v>
      </c>
      <c r="E141" s="40">
        <v>413238</v>
      </c>
      <c r="H141" s="41"/>
      <c r="I141" s="23"/>
    </row>
    <row r="142" spans="1:9" ht="15" customHeight="1" outlineLevel="1" x14ac:dyDescent="0.35">
      <c r="A142" s="38" t="s">
        <v>16</v>
      </c>
      <c r="B142" s="38" t="s">
        <v>17</v>
      </c>
      <c r="C142" s="39" t="s">
        <v>18</v>
      </c>
      <c r="D142" s="39" t="s">
        <v>152</v>
      </c>
      <c r="E142" s="40">
        <v>741043</v>
      </c>
      <c r="H142" s="41"/>
      <c r="I142" s="23"/>
    </row>
    <row r="143" spans="1:9" ht="15" customHeight="1" outlineLevel="1" x14ac:dyDescent="0.35">
      <c r="A143" s="38" t="s">
        <v>16</v>
      </c>
      <c r="B143" s="38" t="s">
        <v>17</v>
      </c>
      <c r="C143" s="39" t="s">
        <v>18</v>
      </c>
      <c r="D143" s="39" t="s">
        <v>153</v>
      </c>
      <c r="E143" s="40">
        <v>693349</v>
      </c>
      <c r="H143" s="41"/>
      <c r="I143" s="23"/>
    </row>
    <row r="144" spans="1:9" ht="15" customHeight="1" outlineLevel="1" x14ac:dyDescent="0.35">
      <c r="A144" s="38" t="s">
        <v>16</v>
      </c>
      <c r="B144" s="38" t="s">
        <v>17</v>
      </c>
      <c r="C144" s="39" t="s">
        <v>18</v>
      </c>
      <c r="D144" s="39" t="s">
        <v>154</v>
      </c>
      <c r="E144" s="40">
        <v>200235</v>
      </c>
      <c r="H144" s="41"/>
      <c r="I144" s="23"/>
    </row>
    <row r="145" spans="1:9" ht="15" customHeight="1" outlineLevel="1" x14ac:dyDescent="0.35">
      <c r="A145" s="38" t="s">
        <v>16</v>
      </c>
      <c r="B145" s="38" t="s">
        <v>17</v>
      </c>
      <c r="C145" s="39" t="s">
        <v>18</v>
      </c>
      <c r="D145" s="39" t="s">
        <v>155</v>
      </c>
      <c r="E145" s="40">
        <v>344987</v>
      </c>
      <c r="H145" s="41"/>
      <c r="I145" s="23"/>
    </row>
    <row r="146" spans="1:9" ht="15" customHeight="1" outlineLevel="1" x14ac:dyDescent="0.35">
      <c r="A146" s="38" t="s">
        <v>16</v>
      </c>
      <c r="B146" s="38" t="s">
        <v>17</v>
      </c>
      <c r="C146" s="39" t="s">
        <v>18</v>
      </c>
      <c r="D146" s="39" t="s">
        <v>156</v>
      </c>
      <c r="E146" s="40">
        <v>92767</v>
      </c>
      <c r="H146" s="41"/>
      <c r="I146" s="23"/>
    </row>
    <row r="147" spans="1:9" ht="15" customHeight="1" outlineLevel="1" x14ac:dyDescent="0.35">
      <c r="A147" s="38" t="s">
        <v>16</v>
      </c>
      <c r="B147" s="38" t="s">
        <v>17</v>
      </c>
      <c r="C147" s="39" t="s">
        <v>18</v>
      </c>
      <c r="D147" s="39" t="s">
        <v>157</v>
      </c>
      <c r="E147" s="40" t="s">
        <v>290</v>
      </c>
      <c r="H147" s="41"/>
      <c r="I147" s="23"/>
    </row>
    <row r="148" spans="1:9" ht="15" customHeight="1" outlineLevel="1" x14ac:dyDescent="0.35">
      <c r="A148" s="38" t="s">
        <v>16</v>
      </c>
      <c r="B148" s="38" t="s">
        <v>17</v>
      </c>
      <c r="C148" s="39" t="s">
        <v>18</v>
      </c>
      <c r="D148" s="39" t="s">
        <v>158</v>
      </c>
      <c r="E148" s="40" t="s">
        <v>290</v>
      </c>
      <c r="H148" s="41"/>
      <c r="I148" s="23"/>
    </row>
    <row r="149" spans="1:9" ht="15" customHeight="1" outlineLevel="1" x14ac:dyDescent="0.35">
      <c r="A149" s="38" t="s">
        <v>16</v>
      </c>
      <c r="B149" s="38" t="s">
        <v>17</v>
      </c>
      <c r="C149" s="39" t="s">
        <v>18</v>
      </c>
      <c r="D149" s="39" t="s">
        <v>159</v>
      </c>
      <c r="E149" s="40" t="s">
        <v>290</v>
      </c>
      <c r="H149" s="41"/>
      <c r="I149" s="23"/>
    </row>
    <row r="150" spans="1:9" ht="15" customHeight="1" outlineLevel="1" x14ac:dyDescent="0.35">
      <c r="A150" s="38" t="s">
        <v>16</v>
      </c>
      <c r="B150" s="38" t="s">
        <v>17</v>
      </c>
      <c r="C150" s="39" t="s">
        <v>18</v>
      </c>
      <c r="D150" s="39" t="s">
        <v>160</v>
      </c>
      <c r="E150" s="40">
        <v>228224</v>
      </c>
      <c r="H150" s="41"/>
      <c r="I150" s="23"/>
    </row>
    <row r="151" spans="1:9" ht="15" customHeight="1" outlineLevel="1" x14ac:dyDescent="0.35">
      <c r="A151" s="38" t="s">
        <v>16</v>
      </c>
      <c r="B151" s="38" t="s">
        <v>17</v>
      </c>
      <c r="C151" s="39" t="s">
        <v>18</v>
      </c>
      <c r="D151" s="39" t="s">
        <v>161</v>
      </c>
      <c r="E151" s="40">
        <v>66713</v>
      </c>
      <c r="H151" s="41"/>
      <c r="I151" s="23"/>
    </row>
    <row r="152" spans="1:9" ht="15" customHeight="1" outlineLevel="1" x14ac:dyDescent="0.35">
      <c r="A152" s="38" t="s">
        <v>16</v>
      </c>
      <c r="B152" s="38" t="s">
        <v>17</v>
      </c>
      <c r="C152" s="39" t="s">
        <v>18</v>
      </c>
      <c r="D152" s="39" t="s">
        <v>162</v>
      </c>
      <c r="E152" s="40">
        <v>674073</v>
      </c>
      <c r="H152" s="41"/>
      <c r="I152" s="23"/>
    </row>
    <row r="153" spans="1:9" ht="15" customHeight="1" outlineLevel="1" x14ac:dyDescent="0.35">
      <c r="A153" s="38" t="s">
        <v>16</v>
      </c>
      <c r="B153" s="38" t="s">
        <v>17</v>
      </c>
      <c r="C153" s="39" t="s">
        <v>18</v>
      </c>
      <c r="D153" s="39" t="s">
        <v>163</v>
      </c>
      <c r="E153" s="40" t="s">
        <v>290</v>
      </c>
      <c r="H153" s="41"/>
      <c r="I153" s="23"/>
    </row>
    <row r="154" spans="1:9" ht="15" customHeight="1" outlineLevel="1" x14ac:dyDescent="0.35">
      <c r="A154" s="38" t="s">
        <v>16</v>
      </c>
      <c r="B154" s="38" t="s">
        <v>17</v>
      </c>
      <c r="C154" s="39" t="s">
        <v>18</v>
      </c>
      <c r="D154" s="39" t="s">
        <v>164</v>
      </c>
      <c r="E154" s="40">
        <v>273382</v>
      </c>
      <c r="H154" s="41"/>
      <c r="I154" s="23"/>
    </row>
    <row r="155" spans="1:9" ht="15" customHeight="1" outlineLevel="1" x14ac:dyDescent="0.35">
      <c r="A155" s="38" t="s">
        <v>16</v>
      </c>
      <c r="B155" s="38" t="s">
        <v>17</v>
      </c>
      <c r="C155" s="39" t="s">
        <v>18</v>
      </c>
      <c r="D155" s="39" t="s">
        <v>165</v>
      </c>
      <c r="E155" s="40">
        <v>120968</v>
      </c>
      <c r="H155" s="41"/>
      <c r="I155" s="23"/>
    </row>
    <row r="156" spans="1:9" ht="15" customHeight="1" outlineLevel="1" x14ac:dyDescent="0.35">
      <c r="A156" s="38" t="s">
        <v>16</v>
      </c>
      <c r="B156" s="38" t="s">
        <v>17</v>
      </c>
      <c r="C156" s="39" t="s">
        <v>18</v>
      </c>
      <c r="D156" s="39" t="s">
        <v>166</v>
      </c>
      <c r="E156" s="40">
        <v>126717</v>
      </c>
      <c r="H156" s="41"/>
      <c r="I156" s="23"/>
    </row>
    <row r="157" spans="1:9" ht="15" customHeight="1" outlineLevel="1" x14ac:dyDescent="0.35">
      <c r="A157" s="38" t="s">
        <v>16</v>
      </c>
      <c r="B157" s="38" t="s">
        <v>17</v>
      </c>
      <c r="C157" s="39" t="s">
        <v>18</v>
      </c>
      <c r="D157" s="39" t="s">
        <v>167</v>
      </c>
      <c r="E157" s="40">
        <v>277878</v>
      </c>
      <c r="H157" s="41"/>
      <c r="I157" s="23"/>
    </row>
    <row r="158" spans="1:9" ht="15" customHeight="1" outlineLevel="1" x14ac:dyDescent="0.35">
      <c r="A158" s="38" t="s">
        <v>16</v>
      </c>
      <c r="B158" s="38" t="s">
        <v>17</v>
      </c>
      <c r="C158" s="39" t="s">
        <v>18</v>
      </c>
      <c r="D158" s="39" t="s">
        <v>168</v>
      </c>
      <c r="E158" s="40">
        <v>389179</v>
      </c>
      <c r="H158" s="41"/>
      <c r="I158" s="23"/>
    </row>
    <row r="159" spans="1:9" ht="15" customHeight="1" outlineLevel="1" x14ac:dyDescent="0.35">
      <c r="A159" s="38" t="s">
        <v>16</v>
      </c>
      <c r="B159" s="38" t="s">
        <v>17</v>
      </c>
      <c r="C159" s="39" t="s">
        <v>18</v>
      </c>
      <c r="D159" s="39" t="s">
        <v>169</v>
      </c>
      <c r="E159" s="40" t="s">
        <v>290</v>
      </c>
      <c r="H159" s="41"/>
      <c r="I159" s="23"/>
    </row>
    <row r="160" spans="1:9" ht="15" customHeight="1" outlineLevel="1" x14ac:dyDescent="0.35">
      <c r="A160" s="38" t="s">
        <v>16</v>
      </c>
      <c r="B160" s="38" t="s">
        <v>17</v>
      </c>
      <c r="C160" s="39" t="s">
        <v>18</v>
      </c>
      <c r="D160" s="39" t="s">
        <v>170</v>
      </c>
      <c r="E160" s="40">
        <v>266238</v>
      </c>
      <c r="H160" s="41"/>
      <c r="I160" s="23"/>
    </row>
    <row r="161" spans="1:9" ht="15" customHeight="1" outlineLevel="1" x14ac:dyDescent="0.35">
      <c r="A161" s="38" t="s">
        <v>16</v>
      </c>
      <c r="B161" s="38" t="s">
        <v>17</v>
      </c>
      <c r="C161" s="39" t="s">
        <v>18</v>
      </c>
      <c r="D161" s="39" t="s">
        <v>171</v>
      </c>
      <c r="E161" s="40">
        <v>306569</v>
      </c>
      <c r="H161" s="41"/>
      <c r="I161" s="23"/>
    </row>
    <row r="162" spans="1:9" ht="15" customHeight="1" outlineLevel="1" x14ac:dyDescent="0.35">
      <c r="A162" s="38" t="s">
        <v>16</v>
      </c>
      <c r="B162" s="38" t="s">
        <v>17</v>
      </c>
      <c r="C162" s="39" t="s">
        <v>18</v>
      </c>
      <c r="D162" s="39" t="s">
        <v>172</v>
      </c>
      <c r="E162" s="40">
        <v>369931</v>
      </c>
      <c r="H162" s="41"/>
      <c r="I162" s="23"/>
    </row>
    <row r="163" spans="1:9" ht="15" customHeight="1" outlineLevel="1" x14ac:dyDescent="0.35">
      <c r="A163" s="38" t="s">
        <v>16</v>
      </c>
      <c r="B163" s="38" t="s">
        <v>17</v>
      </c>
      <c r="C163" s="39" t="s">
        <v>18</v>
      </c>
      <c r="D163" s="39" t="s">
        <v>173</v>
      </c>
      <c r="E163" s="40">
        <v>249520</v>
      </c>
      <c r="H163" s="41"/>
      <c r="I163" s="23"/>
    </row>
    <row r="164" spans="1:9" ht="15" customHeight="1" outlineLevel="1" x14ac:dyDescent="0.35">
      <c r="A164" s="38" t="s">
        <v>16</v>
      </c>
      <c r="B164" s="38" t="s">
        <v>17</v>
      </c>
      <c r="C164" s="39" t="s">
        <v>18</v>
      </c>
      <c r="D164" s="39" t="s">
        <v>174</v>
      </c>
      <c r="E164" s="40">
        <v>223392</v>
      </c>
      <c r="H164" s="41"/>
      <c r="I164" s="23"/>
    </row>
    <row r="165" spans="1:9" ht="15" customHeight="1" outlineLevel="1" x14ac:dyDescent="0.35">
      <c r="A165" s="38" t="s">
        <v>16</v>
      </c>
      <c r="B165" s="38" t="s">
        <v>17</v>
      </c>
      <c r="C165" s="39" t="s">
        <v>18</v>
      </c>
      <c r="D165" s="39" t="s">
        <v>175</v>
      </c>
      <c r="E165" s="40" t="s">
        <v>290</v>
      </c>
      <c r="H165" s="41"/>
      <c r="I165" s="23"/>
    </row>
    <row r="166" spans="1:9" ht="15" customHeight="1" outlineLevel="1" x14ac:dyDescent="0.35">
      <c r="A166" s="38" t="s">
        <v>16</v>
      </c>
      <c r="B166" s="38" t="s">
        <v>17</v>
      </c>
      <c r="C166" s="39" t="s">
        <v>18</v>
      </c>
      <c r="D166" s="39" t="s">
        <v>176</v>
      </c>
      <c r="E166" s="40">
        <v>428778</v>
      </c>
      <c r="H166" s="41"/>
      <c r="I166" s="23"/>
    </row>
    <row r="167" spans="1:9" ht="15" customHeight="1" outlineLevel="1" x14ac:dyDescent="0.35">
      <c r="A167" s="38" t="s">
        <v>16</v>
      </c>
      <c r="B167" s="38" t="s">
        <v>17</v>
      </c>
      <c r="C167" s="39" t="s">
        <v>18</v>
      </c>
      <c r="D167" s="39" t="s">
        <v>177</v>
      </c>
      <c r="E167" s="40">
        <v>498431</v>
      </c>
      <c r="H167" s="41"/>
      <c r="I167" s="23"/>
    </row>
    <row r="168" spans="1:9" ht="15" customHeight="1" outlineLevel="1" x14ac:dyDescent="0.35">
      <c r="A168" s="38" t="s">
        <v>16</v>
      </c>
      <c r="B168" s="38" t="s">
        <v>17</v>
      </c>
      <c r="C168" s="39" t="s">
        <v>18</v>
      </c>
      <c r="D168" s="39" t="s">
        <v>178</v>
      </c>
      <c r="E168" s="40">
        <v>402196</v>
      </c>
      <c r="H168" s="41"/>
      <c r="I168" s="23"/>
    </row>
    <row r="169" spans="1:9" ht="15" customHeight="1" outlineLevel="1" x14ac:dyDescent="0.35">
      <c r="A169" s="38" t="s">
        <v>16</v>
      </c>
      <c r="B169" s="38" t="s">
        <v>17</v>
      </c>
      <c r="C169" s="39" t="s">
        <v>18</v>
      </c>
      <c r="D169" s="39" t="s">
        <v>179</v>
      </c>
      <c r="E169" s="40" t="s">
        <v>290</v>
      </c>
      <c r="H169" s="41"/>
      <c r="I169" s="23"/>
    </row>
    <row r="170" spans="1:9" ht="15" customHeight="1" outlineLevel="1" x14ac:dyDescent="0.35">
      <c r="A170" s="38" t="s">
        <v>16</v>
      </c>
      <c r="B170" s="38" t="s">
        <v>17</v>
      </c>
      <c r="C170" s="39" t="s">
        <v>18</v>
      </c>
      <c r="D170" s="39" t="s">
        <v>180</v>
      </c>
      <c r="E170" s="40">
        <v>331620</v>
      </c>
      <c r="H170" s="41"/>
      <c r="I170" s="23"/>
    </row>
    <row r="171" spans="1:9" ht="15" customHeight="1" outlineLevel="1" x14ac:dyDescent="0.35">
      <c r="A171" s="38" t="s">
        <v>16</v>
      </c>
      <c r="B171" s="38" t="s">
        <v>17</v>
      </c>
      <c r="C171" s="39" t="s">
        <v>18</v>
      </c>
      <c r="D171" s="39" t="s">
        <v>181</v>
      </c>
      <c r="E171" s="40">
        <v>209446</v>
      </c>
      <c r="H171" s="41"/>
      <c r="I171" s="23"/>
    </row>
    <row r="172" spans="1:9" ht="15" customHeight="1" outlineLevel="1" x14ac:dyDescent="0.35">
      <c r="A172" s="38" t="s">
        <v>16</v>
      </c>
      <c r="B172" s="38" t="s">
        <v>17</v>
      </c>
      <c r="C172" s="39" t="s">
        <v>18</v>
      </c>
      <c r="D172" s="39" t="s">
        <v>182</v>
      </c>
      <c r="E172" s="40">
        <v>121175</v>
      </c>
      <c r="H172" s="41"/>
      <c r="I172" s="23"/>
    </row>
    <row r="173" spans="1:9" ht="15" customHeight="1" outlineLevel="1" x14ac:dyDescent="0.35">
      <c r="A173" s="38" t="s">
        <v>16</v>
      </c>
      <c r="B173" s="38" t="s">
        <v>17</v>
      </c>
      <c r="C173" s="39" t="s">
        <v>18</v>
      </c>
      <c r="D173" s="39" t="s">
        <v>183</v>
      </c>
      <c r="E173" s="40">
        <v>177489</v>
      </c>
      <c r="H173" s="41"/>
      <c r="I173" s="23"/>
    </row>
    <row r="174" spans="1:9" ht="15" customHeight="1" outlineLevel="1" x14ac:dyDescent="0.35">
      <c r="A174" s="38" t="s">
        <v>16</v>
      </c>
      <c r="B174" s="38" t="s">
        <v>17</v>
      </c>
      <c r="C174" s="39" t="s">
        <v>18</v>
      </c>
      <c r="D174" s="39" t="s">
        <v>184</v>
      </c>
      <c r="E174" s="40" t="s">
        <v>291</v>
      </c>
      <c r="H174" s="41"/>
      <c r="I174" s="23"/>
    </row>
    <row r="175" spans="1:9" ht="15" customHeight="1" outlineLevel="1" x14ac:dyDescent="0.35">
      <c r="A175" s="38" t="s">
        <v>16</v>
      </c>
      <c r="B175" s="38" t="s">
        <v>17</v>
      </c>
      <c r="C175" s="39" t="s">
        <v>18</v>
      </c>
      <c r="D175" s="39" t="s">
        <v>185</v>
      </c>
      <c r="E175" s="40">
        <v>237021</v>
      </c>
      <c r="H175" s="41"/>
      <c r="I175" s="23"/>
    </row>
    <row r="176" spans="1:9" ht="15" customHeight="1" outlineLevel="1" x14ac:dyDescent="0.35">
      <c r="A176" s="38" t="s">
        <v>16</v>
      </c>
      <c r="B176" s="38" t="s">
        <v>17</v>
      </c>
      <c r="C176" s="39" t="s">
        <v>18</v>
      </c>
      <c r="D176" s="39" t="s">
        <v>186</v>
      </c>
      <c r="E176" s="40">
        <v>86096</v>
      </c>
      <c r="H176" s="41"/>
      <c r="I176" s="23"/>
    </row>
    <row r="177" spans="1:9" ht="15" customHeight="1" outlineLevel="1" x14ac:dyDescent="0.35">
      <c r="A177" s="38" t="s">
        <v>16</v>
      </c>
      <c r="B177" s="38" t="s">
        <v>17</v>
      </c>
      <c r="C177" s="39" t="s">
        <v>18</v>
      </c>
      <c r="D177" s="39" t="s">
        <v>187</v>
      </c>
      <c r="E177" s="40">
        <v>194125</v>
      </c>
      <c r="H177" s="41"/>
      <c r="I177" s="23"/>
    </row>
    <row r="178" spans="1:9" ht="15" customHeight="1" outlineLevel="1" x14ac:dyDescent="0.35">
      <c r="A178" s="38" t="s">
        <v>16</v>
      </c>
      <c r="B178" s="38" t="s">
        <v>17</v>
      </c>
      <c r="C178" s="39" t="s">
        <v>18</v>
      </c>
      <c r="D178" s="39" t="s">
        <v>188</v>
      </c>
      <c r="E178" s="40">
        <v>514112</v>
      </c>
      <c r="H178" s="41"/>
      <c r="I178" s="23"/>
    </row>
    <row r="179" spans="1:9" ht="15" customHeight="1" outlineLevel="1" x14ac:dyDescent="0.35">
      <c r="A179" s="38" t="s">
        <v>16</v>
      </c>
      <c r="B179" s="38" t="s">
        <v>17</v>
      </c>
      <c r="C179" s="39" t="s">
        <v>18</v>
      </c>
      <c r="D179" s="39" t="s">
        <v>189</v>
      </c>
      <c r="E179" s="40">
        <v>403970</v>
      </c>
      <c r="H179" s="41"/>
      <c r="I179" s="23"/>
    </row>
    <row r="180" spans="1:9" ht="15" customHeight="1" outlineLevel="1" x14ac:dyDescent="0.35">
      <c r="A180" s="38" t="s">
        <v>16</v>
      </c>
      <c r="B180" s="38" t="s">
        <v>17</v>
      </c>
      <c r="C180" s="39" t="s">
        <v>18</v>
      </c>
      <c r="D180" s="39" t="s">
        <v>190</v>
      </c>
      <c r="E180" s="40">
        <v>158809</v>
      </c>
      <c r="H180" s="41"/>
      <c r="I180" s="23"/>
    </row>
    <row r="181" spans="1:9" ht="15" customHeight="1" outlineLevel="1" x14ac:dyDescent="0.35">
      <c r="A181" s="38" t="s">
        <v>16</v>
      </c>
      <c r="B181" s="38" t="s">
        <v>17</v>
      </c>
      <c r="C181" s="39" t="s">
        <v>18</v>
      </c>
      <c r="D181" s="39" t="s">
        <v>191</v>
      </c>
      <c r="E181" s="40">
        <v>194521</v>
      </c>
      <c r="H181" s="41"/>
      <c r="I181" s="23"/>
    </row>
    <row r="182" spans="1:9" ht="15" customHeight="1" outlineLevel="1" x14ac:dyDescent="0.35">
      <c r="A182" s="38" t="s">
        <v>16</v>
      </c>
      <c r="B182" s="38" t="s">
        <v>17</v>
      </c>
      <c r="C182" s="39" t="s">
        <v>18</v>
      </c>
      <c r="D182" s="39" t="s">
        <v>192</v>
      </c>
      <c r="E182" s="40" t="s">
        <v>290</v>
      </c>
      <c r="H182" s="41"/>
      <c r="I182" s="23"/>
    </row>
    <row r="183" spans="1:9" ht="15" customHeight="1" outlineLevel="1" x14ac:dyDescent="0.35">
      <c r="A183" s="38" t="s">
        <v>16</v>
      </c>
      <c r="B183" s="38" t="s">
        <v>17</v>
      </c>
      <c r="C183" s="39" t="s">
        <v>18</v>
      </c>
      <c r="D183" s="39" t="s">
        <v>193</v>
      </c>
      <c r="E183" s="40">
        <v>94509</v>
      </c>
      <c r="H183" s="41"/>
      <c r="I183" s="23"/>
    </row>
    <row r="184" spans="1:9" ht="15" customHeight="1" outlineLevel="1" x14ac:dyDescent="0.35">
      <c r="A184" s="38" t="s">
        <v>16</v>
      </c>
      <c r="B184" s="38" t="s">
        <v>17</v>
      </c>
      <c r="C184" s="39" t="s">
        <v>18</v>
      </c>
      <c r="D184" s="39" t="s">
        <v>194</v>
      </c>
      <c r="E184" s="40">
        <v>238289</v>
      </c>
      <c r="H184" s="41"/>
      <c r="I184" s="23"/>
    </row>
    <row r="185" spans="1:9" ht="15" customHeight="1" outlineLevel="1" x14ac:dyDescent="0.35">
      <c r="A185" s="38" t="s">
        <v>16</v>
      </c>
      <c r="B185" s="38" t="s">
        <v>17</v>
      </c>
      <c r="C185" s="39" t="s">
        <v>18</v>
      </c>
      <c r="D185" s="39" t="s">
        <v>195</v>
      </c>
      <c r="E185" s="40">
        <v>338221</v>
      </c>
      <c r="H185" s="41"/>
      <c r="I185" s="23"/>
    </row>
    <row r="186" spans="1:9" ht="15" customHeight="1" outlineLevel="1" x14ac:dyDescent="0.35">
      <c r="A186" s="38" t="s">
        <v>16</v>
      </c>
      <c r="B186" s="38" t="s">
        <v>17</v>
      </c>
      <c r="C186" s="39" t="s">
        <v>18</v>
      </c>
      <c r="D186" s="39" t="s">
        <v>196</v>
      </c>
      <c r="E186" s="40">
        <v>321650</v>
      </c>
      <c r="H186" s="41"/>
      <c r="I186" s="23"/>
    </row>
    <row r="187" spans="1:9" ht="15" customHeight="1" outlineLevel="1" x14ac:dyDescent="0.35">
      <c r="A187" s="38" t="s">
        <v>16</v>
      </c>
      <c r="B187" s="38" t="s">
        <v>17</v>
      </c>
      <c r="C187" s="39" t="s">
        <v>18</v>
      </c>
      <c r="D187" s="39" t="s">
        <v>197</v>
      </c>
      <c r="E187" s="40">
        <v>268481</v>
      </c>
      <c r="H187" s="41"/>
      <c r="I187" s="23"/>
    </row>
    <row r="188" spans="1:9" ht="15" customHeight="1" outlineLevel="1" x14ac:dyDescent="0.35">
      <c r="A188" s="38" t="s">
        <v>16</v>
      </c>
      <c r="B188" s="38" t="s">
        <v>17</v>
      </c>
      <c r="C188" s="39" t="s">
        <v>18</v>
      </c>
      <c r="D188" s="39" t="s">
        <v>198</v>
      </c>
      <c r="E188" s="40">
        <v>306279</v>
      </c>
      <c r="H188" s="41"/>
      <c r="I188" s="23"/>
    </row>
    <row r="189" spans="1:9" ht="15" customHeight="1" outlineLevel="1" x14ac:dyDescent="0.35">
      <c r="A189" s="38" t="s">
        <v>16</v>
      </c>
      <c r="B189" s="38" t="s">
        <v>17</v>
      </c>
      <c r="C189" s="39" t="s">
        <v>18</v>
      </c>
      <c r="D189" s="39" t="s">
        <v>199</v>
      </c>
      <c r="E189" s="40">
        <v>142224</v>
      </c>
      <c r="H189" s="41"/>
      <c r="I189" s="23"/>
    </row>
    <row r="190" spans="1:9" ht="15" customHeight="1" outlineLevel="1" x14ac:dyDescent="0.35">
      <c r="A190" s="38" t="s">
        <v>16</v>
      </c>
      <c r="B190" s="38" t="s">
        <v>17</v>
      </c>
      <c r="C190" s="39" t="s">
        <v>18</v>
      </c>
      <c r="D190" s="39" t="s">
        <v>200</v>
      </c>
      <c r="E190" s="40">
        <v>531443</v>
      </c>
      <c r="H190" s="41"/>
      <c r="I190" s="23"/>
    </row>
    <row r="191" spans="1:9" ht="15" customHeight="1" outlineLevel="1" x14ac:dyDescent="0.35">
      <c r="A191" s="38" t="s">
        <v>16</v>
      </c>
      <c r="B191" s="38" t="s">
        <v>17</v>
      </c>
      <c r="C191" s="39" t="s">
        <v>18</v>
      </c>
      <c r="D191" s="39" t="s">
        <v>201</v>
      </c>
      <c r="E191" s="40">
        <v>229609</v>
      </c>
      <c r="H191" s="41"/>
      <c r="I191" s="23"/>
    </row>
    <row r="192" spans="1:9" ht="15" customHeight="1" outlineLevel="1" x14ac:dyDescent="0.35">
      <c r="A192" s="38" t="s">
        <v>16</v>
      </c>
      <c r="B192" s="38" t="s">
        <v>17</v>
      </c>
      <c r="C192" s="39" t="s">
        <v>18</v>
      </c>
      <c r="D192" s="39" t="s">
        <v>202</v>
      </c>
      <c r="E192" s="40" t="s">
        <v>290</v>
      </c>
      <c r="H192" s="41"/>
      <c r="I192" s="23"/>
    </row>
    <row r="193" spans="1:9" ht="15" customHeight="1" outlineLevel="1" x14ac:dyDescent="0.35">
      <c r="A193" s="38" t="s">
        <v>16</v>
      </c>
      <c r="B193" s="38" t="s">
        <v>17</v>
      </c>
      <c r="C193" s="39" t="s">
        <v>18</v>
      </c>
      <c r="D193" s="39" t="s">
        <v>203</v>
      </c>
      <c r="E193" s="40" t="s">
        <v>290</v>
      </c>
      <c r="H193" s="41"/>
      <c r="I193" s="23"/>
    </row>
    <row r="194" spans="1:9" ht="15" customHeight="1" outlineLevel="1" x14ac:dyDescent="0.35">
      <c r="A194" s="38" t="s">
        <v>16</v>
      </c>
      <c r="B194" s="38" t="s">
        <v>17</v>
      </c>
      <c r="C194" s="39" t="s">
        <v>18</v>
      </c>
      <c r="D194" s="39" t="s">
        <v>204</v>
      </c>
      <c r="E194" s="40" t="s">
        <v>290</v>
      </c>
      <c r="H194" s="41"/>
      <c r="I194" s="23"/>
    </row>
    <row r="195" spans="1:9" ht="15" customHeight="1" outlineLevel="1" x14ac:dyDescent="0.35">
      <c r="A195" s="38" t="s">
        <v>16</v>
      </c>
      <c r="B195" s="38" t="s">
        <v>17</v>
      </c>
      <c r="C195" s="39" t="s">
        <v>18</v>
      </c>
      <c r="D195" s="39" t="s">
        <v>205</v>
      </c>
      <c r="E195" s="40" t="s">
        <v>290</v>
      </c>
      <c r="H195" s="41"/>
      <c r="I195" s="23"/>
    </row>
    <row r="196" spans="1:9" ht="15" customHeight="1" outlineLevel="1" x14ac:dyDescent="0.35">
      <c r="A196" s="38" t="s">
        <v>16</v>
      </c>
      <c r="B196" s="38" t="s">
        <v>17</v>
      </c>
      <c r="C196" s="39" t="s">
        <v>18</v>
      </c>
      <c r="D196" s="39" t="s">
        <v>206</v>
      </c>
      <c r="E196" s="40" t="s">
        <v>290</v>
      </c>
      <c r="H196" s="41"/>
      <c r="I196" s="23"/>
    </row>
    <row r="197" spans="1:9" ht="15" customHeight="1" outlineLevel="1" x14ac:dyDescent="0.35">
      <c r="A197" s="38" t="s">
        <v>16</v>
      </c>
      <c r="B197" s="38" t="s">
        <v>17</v>
      </c>
      <c r="C197" s="39" t="s">
        <v>18</v>
      </c>
      <c r="D197" s="39" t="s">
        <v>207</v>
      </c>
      <c r="E197" s="40">
        <v>194216</v>
      </c>
      <c r="H197" s="41"/>
      <c r="I197" s="23"/>
    </row>
    <row r="198" spans="1:9" ht="15" customHeight="1" outlineLevel="1" x14ac:dyDescent="0.35">
      <c r="A198" s="38" t="s">
        <v>16</v>
      </c>
      <c r="B198" s="38" t="s">
        <v>17</v>
      </c>
      <c r="C198" s="39" t="s">
        <v>18</v>
      </c>
      <c r="D198" s="39" t="s">
        <v>208</v>
      </c>
      <c r="E198" s="40" t="s">
        <v>290</v>
      </c>
      <c r="H198" s="41"/>
      <c r="I198" s="23"/>
    </row>
    <row r="199" spans="1:9" ht="15" customHeight="1" outlineLevel="1" x14ac:dyDescent="0.35">
      <c r="A199" s="38" t="s">
        <v>16</v>
      </c>
      <c r="B199" s="38" t="s">
        <v>17</v>
      </c>
      <c r="C199" s="39" t="s">
        <v>18</v>
      </c>
      <c r="D199" s="39" t="s">
        <v>209</v>
      </c>
      <c r="E199" s="40">
        <v>166162</v>
      </c>
      <c r="H199" s="41"/>
      <c r="I199" s="23"/>
    </row>
    <row r="200" spans="1:9" ht="15" customHeight="1" outlineLevel="1" x14ac:dyDescent="0.35">
      <c r="A200" s="38" t="s">
        <v>16</v>
      </c>
      <c r="B200" s="38" t="s">
        <v>17</v>
      </c>
      <c r="C200" s="39" t="s">
        <v>18</v>
      </c>
      <c r="D200" s="39" t="s">
        <v>210</v>
      </c>
      <c r="E200" s="40">
        <v>519824</v>
      </c>
      <c r="H200" s="41"/>
      <c r="I200" s="23"/>
    </row>
    <row r="201" spans="1:9" ht="15" customHeight="1" outlineLevel="1" x14ac:dyDescent="0.35">
      <c r="A201" s="38" t="s">
        <v>16</v>
      </c>
      <c r="B201" s="38" t="s">
        <v>17</v>
      </c>
      <c r="C201" s="39" t="s">
        <v>18</v>
      </c>
      <c r="D201" s="39" t="s">
        <v>211</v>
      </c>
      <c r="E201" s="40">
        <v>115815</v>
      </c>
      <c r="H201" s="41"/>
      <c r="I201" s="23"/>
    </row>
    <row r="202" spans="1:9" ht="15" customHeight="1" outlineLevel="1" x14ac:dyDescent="0.35">
      <c r="A202" s="38" t="s">
        <v>16</v>
      </c>
      <c r="B202" s="38" t="s">
        <v>17</v>
      </c>
      <c r="C202" s="39" t="s">
        <v>18</v>
      </c>
      <c r="D202" s="39" t="s">
        <v>212</v>
      </c>
      <c r="E202" s="40">
        <v>475015</v>
      </c>
      <c r="H202" s="41"/>
      <c r="I202" s="23"/>
    </row>
    <row r="203" spans="1:9" ht="15" customHeight="1" outlineLevel="1" x14ac:dyDescent="0.35">
      <c r="A203" s="38" t="s">
        <v>16</v>
      </c>
      <c r="B203" s="38" t="s">
        <v>17</v>
      </c>
      <c r="C203" s="39" t="s">
        <v>18</v>
      </c>
      <c r="D203" s="39" t="s">
        <v>213</v>
      </c>
      <c r="E203" s="40">
        <v>143016</v>
      </c>
      <c r="H203" s="41"/>
      <c r="I203" s="23"/>
    </row>
    <row r="204" spans="1:9" ht="15" customHeight="1" outlineLevel="1" x14ac:dyDescent="0.35">
      <c r="A204" s="38" t="s">
        <v>16</v>
      </c>
      <c r="B204" s="38" t="s">
        <v>17</v>
      </c>
      <c r="C204" s="39" t="s">
        <v>18</v>
      </c>
      <c r="D204" s="39" t="s">
        <v>214</v>
      </c>
      <c r="E204" s="40" t="s">
        <v>290</v>
      </c>
      <c r="H204" s="41"/>
      <c r="I204" s="23"/>
    </row>
    <row r="205" spans="1:9" ht="15" customHeight="1" outlineLevel="1" x14ac:dyDescent="0.35">
      <c r="A205" s="38" t="s">
        <v>16</v>
      </c>
      <c r="B205" s="38" t="s">
        <v>17</v>
      </c>
      <c r="C205" s="39" t="s">
        <v>18</v>
      </c>
      <c r="D205" s="39" t="s">
        <v>215</v>
      </c>
      <c r="E205" s="40">
        <v>205020</v>
      </c>
      <c r="H205" s="41"/>
      <c r="I205" s="23"/>
    </row>
    <row r="206" spans="1:9" ht="15" customHeight="1" outlineLevel="1" x14ac:dyDescent="0.35">
      <c r="A206" s="38" t="s">
        <v>16</v>
      </c>
      <c r="B206" s="38" t="s">
        <v>17</v>
      </c>
      <c r="C206" s="39" t="s">
        <v>18</v>
      </c>
      <c r="D206" s="39" t="s">
        <v>216</v>
      </c>
      <c r="E206" s="40" t="s">
        <v>290</v>
      </c>
      <c r="H206" s="41"/>
      <c r="I206" s="23"/>
    </row>
    <row r="207" spans="1:9" ht="15" customHeight="1" outlineLevel="1" x14ac:dyDescent="0.35">
      <c r="A207" s="38" t="s">
        <v>16</v>
      </c>
      <c r="B207" s="38" t="s">
        <v>17</v>
      </c>
      <c r="C207" s="39" t="s">
        <v>18</v>
      </c>
      <c r="D207" s="39" t="s">
        <v>217</v>
      </c>
      <c r="E207" s="40" t="s">
        <v>290</v>
      </c>
      <c r="H207" s="41"/>
      <c r="I207" s="23"/>
    </row>
    <row r="208" spans="1:9" ht="15" customHeight="1" outlineLevel="1" x14ac:dyDescent="0.35">
      <c r="A208" s="38" t="s">
        <v>16</v>
      </c>
      <c r="B208" s="38" t="s">
        <v>17</v>
      </c>
      <c r="C208" s="39" t="s">
        <v>18</v>
      </c>
      <c r="D208" s="39" t="s">
        <v>218</v>
      </c>
      <c r="E208" s="40">
        <v>134262</v>
      </c>
      <c r="H208" s="41"/>
      <c r="I208" s="23"/>
    </row>
    <row r="209" spans="1:9" ht="15" customHeight="1" outlineLevel="1" x14ac:dyDescent="0.35">
      <c r="A209" s="38" t="s">
        <v>16</v>
      </c>
      <c r="B209" s="38" t="s">
        <v>17</v>
      </c>
      <c r="C209" s="39" t="s">
        <v>18</v>
      </c>
      <c r="D209" s="39" t="s">
        <v>219</v>
      </c>
      <c r="E209" s="40">
        <v>300792</v>
      </c>
      <c r="H209" s="41"/>
      <c r="I209" s="23"/>
    </row>
    <row r="210" spans="1:9" ht="15" customHeight="1" outlineLevel="1" x14ac:dyDescent="0.35">
      <c r="A210" s="38" t="s">
        <v>16</v>
      </c>
      <c r="B210" s="38" t="s">
        <v>17</v>
      </c>
      <c r="C210" s="39" t="s">
        <v>18</v>
      </c>
      <c r="D210" s="39" t="s">
        <v>220</v>
      </c>
      <c r="E210" s="40">
        <v>493877</v>
      </c>
      <c r="H210" s="41"/>
      <c r="I210" s="23"/>
    </row>
    <row r="211" spans="1:9" ht="15" customHeight="1" outlineLevel="1" x14ac:dyDescent="0.35">
      <c r="A211" s="38" t="s">
        <v>16</v>
      </c>
      <c r="B211" s="38" t="s">
        <v>17</v>
      </c>
      <c r="C211" s="39" t="s">
        <v>18</v>
      </c>
      <c r="D211" s="39" t="s">
        <v>221</v>
      </c>
      <c r="E211" s="40">
        <v>298957</v>
      </c>
      <c r="H211" s="41"/>
      <c r="I211" s="23"/>
    </row>
    <row r="212" spans="1:9" ht="15" customHeight="1" outlineLevel="1" x14ac:dyDescent="0.35">
      <c r="A212" s="38" t="s">
        <v>16</v>
      </c>
      <c r="B212" s="38" t="s">
        <v>17</v>
      </c>
      <c r="C212" s="39" t="s">
        <v>18</v>
      </c>
      <c r="D212" s="39" t="s">
        <v>222</v>
      </c>
      <c r="E212" s="40" t="s">
        <v>290</v>
      </c>
      <c r="H212" s="41"/>
      <c r="I212" s="23"/>
    </row>
    <row r="213" spans="1:9" ht="15" customHeight="1" outlineLevel="1" x14ac:dyDescent="0.35">
      <c r="A213" s="38" t="s">
        <v>16</v>
      </c>
      <c r="B213" s="38" t="s">
        <v>17</v>
      </c>
      <c r="C213" s="39" t="s">
        <v>18</v>
      </c>
      <c r="D213" s="39" t="s">
        <v>223</v>
      </c>
      <c r="E213" s="40">
        <v>213732</v>
      </c>
      <c r="H213" s="41"/>
      <c r="I213" s="23"/>
    </row>
    <row r="214" spans="1:9" ht="15" customHeight="1" outlineLevel="1" x14ac:dyDescent="0.35">
      <c r="A214" s="38" t="s">
        <v>16</v>
      </c>
      <c r="B214" s="38" t="s">
        <v>17</v>
      </c>
      <c r="C214" s="39" t="s">
        <v>18</v>
      </c>
      <c r="D214" s="39" t="s">
        <v>224</v>
      </c>
      <c r="E214" s="40">
        <v>114203</v>
      </c>
      <c r="H214" s="41"/>
      <c r="I214" s="23"/>
    </row>
    <row r="215" spans="1:9" ht="15" customHeight="1" outlineLevel="1" x14ac:dyDescent="0.35">
      <c r="A215" s="38" t="s">
        <v>16</v>
      </c>
      <c r="B215" s="38" t="s">
        <v>17</v>
      </c>
      <c r="C215" s="39" t="s">
        <v>18</v>
      </c>
      <c r="D215" s="39" t="s">
        <v>225</v>
      </c>
      <c r="E215" s="40">
        <v>631820</v>
      </c>
      <c r="H215" s="41"/>
      <c r="I215" s="23"/>
    </row>
    <row r="216" spans="1:9" ht="15" customHeight="1" outlineLevel="1" x14ac:dyDescent="0.35">
      <c r="A216" s="38" t="s">
        <v>16</v>
      </c>
      <c r="B216" s="38" t="s">
        <v>17</v>
      </c>
      <c r="C216" s="39" t="s">
        <v>18</v>
      </c>
      <c r="D216" s="39" t="s">
        <v>226</v>
      </c>
      <c r="E216" s="40">
        <v>348272</v>
      </c>
      <c r="H216" s="41"/>
      <c r="I216" s="23"/>
    </row>
    <row r="217" spans="1:9" ht="15" customHeight="1" outlineLevel="1" x14ac:dyDescent="0.35">
      <c r="A217" s="38" t="s">
        <v>16</v>
      </c>
      <c r="B217" s="38" t="s">
        <v>17</v>
      </c>
      <c r="C217" s="39" t="s">
        <v>18</v>
      </c>
      <c r="D217" s="39" t="s">
        <v>227</v>
      </c>
      <c r="E217" s="40" t="s">
        <v>290</v>
      </c>
      <c r="H217" s="41"/>
      <c r="I217" s="23"/>
    </row>
    <row r="218" spans="1:9" ht="15" customHeight="1" outlineLevel="1" x14ac:dyDescent="0.35">
      <c r="A218" s="38" t="s">
        <v>16</v>
      </c>
      <c r="B218" s="38" t="s">
        <v>17</v>
      </c>
      <c r="C218" s="39" t="s">
        <v>18</v>
      </c>
      <c r="D218" s="39" t="s">
        <v>228</v>
      </c>
      <c r="E218" s="40">
        <v>213401</v>
      </c>
      <c r="H218" s="41"/>
      <c r="I218" s="23"/>
    </row>
    <row r="219" spans="1:9" ht="15" customHeight="1" outlineLevel="1" x14ac:dyDescent="0.35">
      <c r="A219" s="38" t="s">
        <v>16</v>
      </c>
      <c r="B219" s="38" t="s">
        <v>17</v>
      </c>
      <c r="C219" s="39" t="s">
        <v>18</v>
      </c>
      <c r="D219" s="39" t="s">
        <v>229</v>
      </c>
      <c r="E219" s="40">
        <v>102015</v>
      </c>
      <c r="H219" s="41"/>
      <c r="I219" s="23"/>
    </row>
    <row r="220" spans="1:9" ht="15" customHeight="1" outlineLevel="1" x14ac:dyDescent="0.35">
      <c r="A220" s="38" t="s">
        <v>16</v>
      </c>
      <c r="B220" s="38" t="s">
        <v>17</v>
      </c>
      <c r="C220" s="39" t="s">
        <v>18</v>
      </c>
      <c r="D220" s="39" t="s">
        <v>230</v>
      </c>
      <c r="E220" s="40">
        <v>139131</v>
      </c>
      <c r="H220" s="41"/>
      <c r="I220" s="23"/>
    </row>
    <row r="221" spans="1:9" ht="15" customHeight="1" outlineLevel="1" x14ac:dyDescent="0.35">
      <c r="A221" s="38" t="s">
        <v>16</v>
      </c>
      <c r="B221" s="38" t="s">
        <v>17</v>
      </c>
      <c r="C221" s="39" t="s">
        <v>18</v>
      </c>
      <c r="D221" s="39" t="s">
        <v>231</v>
      </c>
      <c r="E221" s="40">
        <v>116126</v>
      </c>
      <c r="H221" s="41"/>
      <c r="I221" s="23"/>
    </row>
    <row r="222" spans="1:9" ht="15" customHeight="1" outlineLevel="1" x14ac:dyDescent="0.35">
      <c r="A222" s="38" t="s">
        <v>16</v>
      </c>
      <c r="B222" s="38" t="s">
        <v>17</v>
      </c>
      <c r="C222" s="39" t="s">
        <v>18</v>
      </c>
      <c r="D222" s="39" t="s">
        <v>232</v>
      </c>
      <c r="E222" s="40" t="s">
        <v>290</v>
      </c>
      <c r="H222" s="41"/>
      <c r="I222" s="23"/>
    </row>
    <row r="223" spans="1:9" ht="15" customHeight="1" outlineLevel="1" x14ac:dyDescent="0.35">
      <c r="A223" s="38" t="s">
        <v>16</v>
      </c>
      <c r="B223" s="38" t="s">
        <v>17</v>
      </c>
      <c r="C223" s="39" t="s">
        <v>18</v>
      </c>
      <c r="D223" s="39" t="s">
        <v>233</v>
      </c>
      <c r="E223" s="40" t="s">
        <v>290</v>
      </c>
      <c r="H223" s="41"/>
      <c r="I223" s="23"/>
    </row>
    <row r="224" spans="1:9" ht="15" customHeight="1" outlineLevel="1" x14ac:dyDescent="0.35">
      <c r="A224" s="38" t="s">
        <v>16</v>
      </c>
      <c r="B224" s="38" t="s">
        <v>17</v>
      </c>
      <c r="C224" s="39" t="s">
        <v>18</v>
      </c>
      <c r="D224" s="39" t="s">
        <v>234</v>
      </c>
      <c r="E224" s="40">
        <v>474548</v>
      </c>
      <c r="H224" s="41"/>
      <c r="I224" s="23"/>
    </row>
    <row r="225" spans="1:9" ht="15" customHeight="1" outlineLevel="1" x14ac:dyDescent="0.35">
      <c r="A225" s="38" t="s">
        <v>16</v>
      </c>
      <c r="B225" s="38" t="s">
        <v>17</v>
      </c>
      <c r="C225" s="39" t="s">
        <v>18</v>
      </c>
      <c r="D225" s="39" t="s">
        <v>235</v>
      </c>
      <c r="E225" s="40" t="s">
        <v>290</v>
      </c>
      <c r="H225" s="41"/>
      <c r="I225" s="23"/>
    </row>
    <row r="226" spans="1:9" ht="15" customHeight="1" outlineLevel="1" x14ac:dyDescent="0.35">
      <c r="A226" s="38" t="s">
        <v>16</v>
      </c>
      <c r="B226" s="38" t="s">
        <v>17</v>
      </c>
      <c r="C226" s="39" t="s">
        <v>18</v>
      </c>
      <c r="D226" s="39" t="s">
        <v>236</v>
      </c>
      <c r="E226" s="40">
        <v>100298</v>
      </c>
      <c r="H226" s="41"/>
      <c r="I226" s="23"/>
    </row>
    <row r="227" spans="1:9" ht="15" customHeight="1" outlineLevel="1" x14ac:dyDescent="0.35">
      <c r="A227" s="38" t="s">
        <v>16</v>
      </c>
      <c r="B227" s="38" t="s">
        <v>17</v>
      </c>
      <c r="C227" s="39" t="s">
        <v>18</v>
      </c>
      <c r="D227" s="39" t="s">
        <v>237</v>
      </c>
      <c r="E227" s="40">
        <v>123710</v>
      </c>
      <c r="H227" s="41"/>
      <c r="I227" s="23"/>
    </row>
    <row r="228" spans="1:9" ht="15" customHeight="1" outlineLevel="1" x14ac:dyDescent="0.35">
      <c r="A228" s="38" t="s">
        <v>16</v>
      </c>
      <c r="B228" s="38" t="s">
        <v>17</v>
      </c>
      <c r="C228" s="39" t="s">
        <v>18</v>
      </c>
      <c r="D228" s="39" t="s">
        <v>238</v>
      </c>
      <c r="E228" s="40">
        <v>302896</v>
      </c>
      <c r="H228" s="41"/>
      <c r="I228" s="23"/>
    </row>
    <row r="229" spans="1:9" ht="15" customHeight="1" outlineLevel="1" x14ac:dyDescent="0.35">
      <c r="A229" s="38" t="s">
        <v>16</v>
      </c>
      <c r="B229" s="38" t="s">
        <v>17</v>
      </c>
      <c r="C229" s="39" t="s">
        <v>18</v>
      </c>
      <c r="D229" s="39" t="s">
        <v>239</v>
      </c>
      <c r="E229" s="40">
        <v>240239</v>
      </c>
      <c r="H229" s="41"/>
      <c r="I229" s="23"/>
    </row>
    <row r="230" spans="1:9" ht="15" customHeight="1" outlineLevel="1" x14ac:dyDescent="0.35">
      <c r="A230" s="38" t="s">
        <v>16</v>
      </c>
      <c r="B230" s="38" t="s">
        <v>17</v>
      </c>
      <c r="C230" s="39" t="s">
        <v>18</v>
      </c>
      <c r="D230" s="39" t="s">
        <v>240</v>
      </c>
      <c r="E230" s="40">
        <v>457332</v>
      </c>
      <c r="H230" s="41"/>
      <c r="I230" s="23"/>
    </row>
    <row r="231" spans="1:9" ht="15" customHeight="1" outlineLevel="1" x14ac:dyDescent="0.35">
      <c r="A231" s="38" t="s">
        <v>16</v>
      </c>
      <c r="B231" s="38" t="s">
        <v>17</v>
      </c>
      <c r="C231" s="39" t="s">
        <v>18</v>
      </c>
      <c r="D231" s="39" t="s">
        <v>241</v>
      </c>
      <c r="E231" s="40">
        <v>197457</v>
      </c>
      <c r="H231" s="41"/>
      <c r="I231" s="23"/>
    </row>
    <row r="232" spans="1:9" ht="15" customHeight="1" outlineLevel="1" x14ac:dyDescent="0.35">
      <c r="A232" s="38" t="s">
        <v>16</v>
      </c>
      <c r="B232" s="38" t="s">
        <v>17</v>
      </c>
      <c r="C232" s="39" t="s">
        <v>18</v>
      </c>
      <c r="D232" s="39" t="s">
        <v>242</v>
      </c>
      <c r="E232" s="40" t="s">
        <v>290</v>
      </c>
      <c r="H232" s="41"/>
      <c r="I232" s="23"/>
    </row>
    <row r="233" spans="1:9" ht="15" customHeight="1" outlineLevel="1" x14ac:dyDescent="0.35">
      <c r="A233" s="38" t="s">
        <v>16</v>
      </c>
      <c r="B233" s="38" t="s">
        <v>17</v>
      </c>
      <c r="C233" s="39" t="s">
        <v>18</v>
      </c>
      <c r="D233" s="39" t="s">
        <v>243</v>
      </c>
      <c r="E233" s="40">
        <v>361111</v>
      </c>
      <c r="H233" s="41"/>
      <c r="I233" s="23"/>
    </row>
    <row r="234" spans="1:9" ht="15" customHeight="1" outlineLevel="1" x14ac:dyDescent="0.35">
      <c r="A234" s="38" t="s">
        <v>16</v>
      </c>
      <c r="B234" s="38" t="s">
        <v>17</v>
      </c>
      <c r="C234" s="39" t="s">
        <v>18</v>
      </c>
      <c r="D234" s="39" t="s">
        <v>244</v>
      </c>
      <c r="E234" s="40">
        <v>429026</v>
      </c>
      <c r="H234" s="41"/>
      <c r="I234" s="23"/>
    </row>
    <row r="235" spans="1:9" ht="15" customHeight="1" outlineLevel="1" x14ac:dyDescent="0.35">
      <c r="A235" s="38" t="s">
        <v>16</v>
      </c>
      <c r="B235" s="38" t="s">
        <v>17</v>
      </c>
      <c r="C235" s="39" t="s">
        <v>18</v>
      </c>
      <c r="D235" s="39" t="s">
        <v>245</v>
      </c>
      <c r="E235" s="40">
        <v>123740</v>
      </c>
      <c r="H235" s="41"/>
      <c r="I235" s="23"/>
    </row>
    <row r="236" spans="1:9" ht="15" customHeight="1" outlineLevel="1" x14ac:dyDescent="0.35">
      <c r="A236" s="38" t="s">
        <v>16</v>
      </c>
      <c r="B236" s="38" t="s">
        <v>17</v>
      </c>
      <c r="C236" s="39" t="s">
        <v>18</v>
      </c>
      <c r="D236" s="39" t="s">
        <v>246</v>
      </c>
      <c r="E236" s="40">
        <v>192249</v>
      </c>
      <c r="H236" s="41"/>
      <c r="I236" s="23"/>
    </row>
    <row r="237" spans="1:9" ht="15" customHeight="1" outlineLevel="1" x14ac:dyDescent="0.35">
      <c r="A237" s="38" t="s">
        <v>16</v>
      </c>
      <c r="B237" s="38" t="s">
        <v>17</v>
      </c>
      <c r="C237" s="39" t="s">
        <v>18</v>
      </c>
      <c r="D237" s="39" t="s">
        <v>247</v>
      </c>
      <c r="E237" s="40">
        <v>312672</v>
      </c>
      <c r="H237" s="41"/>
      <c r="I237" s="23"/>
    </row>
    <row r="238" spans="1:9" ht="15" customHeight="1" outlineLevel="1" x14ac:dyDescent="0.35">
      <c r="A238" s="38" t="s">
        <v>16</v>
      </c>
      <c r="B238" s="38" t="s">
        <v>17</v>
      </c>
      <c r="C238" s="39" t="s">
        <v>18</v>
      </c>
      <c r="D238" s="39" t="s">
        <v>248</v>
      </c>
      <c r="E238" s="40">
        <v>181449</v>
      </c>
      <c r="H238" s="41"/>
      <c r="I238" s="23"/>
    </row>
    <row r="239" spans="1:9" ht="15" customHeight="1" outlineLevel="1" x14ac:dyDescent="0.35">
      <c r="A239" s="38" t="s">
        <v>16</v>
      </c>
      <c r="B239" s="38" t="s">
        <v>17</v>
      </c>
      <c r="C239" s="39" t="s">
        <v>18</v>
      </c>
      <c r="D239" s="39" t="s">
        <v>249</v>
      </c>
      <c r="E239" s="40">
        <v>488037</v>
      </c>
      <c r="H239" s="41"/>
      <c r="I239" s="23"/>
    </row>
    <row r="240" spans="1:9" ht="15" customHeight="1" outlineLevel="1" x14ac:dyDescent="0.35">
      <c r="A240" s="38" t="s">
        <v>16</v>
      </c>
      <c r="B240" s="38" t="s">
        <v>17</v>
      </c>
      <c r="C240" s="39" t="s">
        <v>18</v>
      </c>
      <c r="D240" s="39" t="s">
        <v>250</v>
      </c>
      <c r="E240" s="40">
        <v>68290</v>
      </c>
      <c r="H240" s="41"/>
      <c r="I240" s="23"/>
    </row>
    <row r="241" spans="1:9" ht="15" customHeight="1" outlineLevel="1" x14ac:dyDescent="0.35">
      <c r="A241" s="38" t="s">
        <v>16</v>
      </c>
      <c r="B241" s="38" t="s">
        <v>17</v>
      </c>
      <c r="C241" s="39" t="s">
        <v>18</v>
      </c>
      <c r="D241" s="39" t="s">
        <v>251</v>
      </c>
      <c r="E241" s="40" t="s">
        <v>290</v>
      </c>
      <c r="H241" s="41"/>
      <c r="I241" s="23"/>
    </row>
    <row r="242" spans="1:9" ht="15" customHeight="1" outlineLevel="1" x14ac:dyDescent="0.35">
      <c r="A242" s="38" t="s">
        <v>16</v>
      </c>
      <c r="B242" s="38" t="s">
        <v>17</v>
      </c>
      <c r="C242" s="39" t="s">
        <v>18</v>
      </c>
      <c r="D242" s="39" t="s">
        <v>252</v>
      </c>
      <c r="E242" s="40">
        <v>193601</v>
      </c>
      <c r="H242" s="41"/>
      <c r="I242" s="23"/>
    </row>
    <row r="243" spans="1:9" ht="15" customHeight="1" outlineLevel="1" x14ac:dyDescent="0.35">
      <c r="A243" s="38" t="s">
        <v>16</v>
      </c>
      <c r="B243" s="38" t="s">
        <v>17</v>
      </c>
      <c r="C243" s="39" t="s">
        <v>18</v>
      </c>
      <c r="D243" s="39" t="s">
        <v>253</v>
      </c>
      <c r="E243" s="40">
        <v>350558</v>
      </c>
      <c r="H243" s="41"/>
      <c r="I243" s="23"/>
    </row>
    <row r="244" spans="1:9" ht="15" customHeight="1" outlineLevel="1" x14ac:dyDescent="0.35">
      <c r="A244" s="38" t="s">
        <v>16</v>
      </c>
      <c r="B244" s="38" t="s">
        <v>17</v>
      </c>
      <c r="C244" s="39" t="s">
        <v>18</v>
      </c>
      <c r="D244" s="39" t="s">
        <v>254</v>
      </c>
      <c r="E244" s="40">
        <v>264700</v>
      </c>
      <c r="H244" s="41"/>
      <c r="I244" s="23"/>
    </row>
    <row r="245" spans="1:9" ht="15" customHeight="1" outlineLevel="1" x14ac:dyDescent="0.35">
      <c r="A245" s="38" t="s">
        <v>16</v>
      </c>
      <c r="B245" s="38" t="s">
        <v>17</v>
      </c>
      <c r="C245" s="39" t="s">
        <v>18</v>
      </c>
      <c r="D245" s="39" t="s">
        <v>255</v>
      </c>
      <c r="E245" s="40">
        <v>188535</v>
      </c>
      <c r="H245" s="41"/>
      <c r="I245" s="23"/>
    </row>
    <row r="246" spans="1:9" ht="15" customHeight="1" outlineLevel="1" x14ac:dyDescent="0.35">
      <c r="A246" s="38" t="s">
        <v>16</v>
      </c>
      <c r="B246" s="38" t="s">
        <v>17</v>
      </c>
      <c r="C246" s="39" t="s">
        <v>18</v>
      </c>
      <c r="D246" s="39" t="s">
        <v>256</v>
      </c>
      <c r="E246" s="40" t="s">
        <v>290</v>
      </c>
      <c r="H246" s="41"/>
      <c r="I246" s="23"/>
    </row>
    <row r="247" spans="1:9" ht="15" customHeight="1" outlineLevel="1" x14ac:dyDescent="0.35">
      <c r="A247" s="38" t="s">
        <v>16</v>
      </c>
      <c r="B247" s="38" t="s">
        <v>17</v>
      </c>
      <c r="C247" s="39" t="s">
        <v>18</v>
      </c>
      <c r="D247" s="39" t="s">
        <v>257</v>
      </c>
      <c r="E247" s="40">
        <v>124129</v>
      </c>
      <c r="H247" s="41"/>
      <c r="I247" s="23"/>
    </row>
    <row r="248" spans="1:9" ht="15" customHeight="1" outlineLevel="1" x14ac:dyDescent="0.35">
      <c r="A248" s="38" t="s">
        <v>16</v>
      </c>
      <c r="B248" s="38" t="s">
        <v>17</v>
      </c>
      <c r="C248" s="39" t="s">
        <v>18</v>
      </c>
      <c r="D248" s="39" t="s">
        <v>258</v>
      </c>
      <c r="E248" s="40">
        <v>284169</v>
      </c>
      <c r="H248" s="41"/>
      <c r="I248" s="23"/>
    </row>
    <row r="249" spans="1:9" ht="15" customHeight="1" outlineLevel="1" x14ac:dyDescent="0.35">
      <c r="A249" s="38" t="s">
        <v>16</v>
      </c>
      <c r="B249" s="38" t="s">
        <v>17</v>
      </c>
      <c r="C249" s="39" t="s">
        <v>18</v>
      </c>
      <c r="D249" s="39" t="s">
        <v>259</v>
      </c>
      <c r="E249" s="40">
        <v>194185</v>
      </c>
      <c r="H249" s="41"/>
      <c r="I249" s="23"/>
    </row>
    <row r="250" spans="1:9" ht="15" customHeight="1" outlineLevel="1" x14ac:dyDescent="0.35">
      <c r="A250" s="38" t="s">
        <v>16</v>
      </c>
      <c r="B250" s="38" t="s">
        <v>17</v>
      </c>
      <c r="C250" s="39" t="s">
        <v>18</v>
      </c>
      <c r="D250" s="39" t="s">
        <v>260</v>
      </c>
      <c r="E250" s="40">
        <v>255551</v>
      </c>
      <c r="H250" s="41"/>
      <c r="I250" s="23"/>
    </row>
    <row r="251" spans="1:9" ht="15" customHeight="1" outlineLevel="1" x14ac:dyDescent="0.35">
      <c r="A251" s="38" t="s">
        <v>16</v>
      </c>
      <c r="B251" s="38" t="s">
        <v>17</v>
      </c>
      <c r="C251" s="39" t="s">
        <v>18</v>
      </c>
      <c r="D251" s="39" t="s">
        <v>261</v>
      </c>
      <c r="E251" s="40" t="s">
        <v>290</v>
      </c>
      <c r="H251" s="41"/>
      <c r="I251" s="23"/>
    </row>
    <row r="252" spans="1:9" ht="15" customHeight="1" outlineLevel="1" x14ac:dyDescent="0.35">
      <c r="A252" s="38" t="s">
        <v>16</v>
      </c>
      <c r="B252" s="38" t="s">
        <v>17</v>
      </c>
      <c r="C252" s="39" t="s">
        <v>18</v>
      </c>
      <c r="D252" s="39" t="s">
        <v>262</v>
      </c>
      <c r="E252" s="40">
        <v>138746</v>
      </c>
      <c r="H252" s="41"/>
      <c r="I252" s="23"/>
    </row>
    <row r="253" spans="1:9" ht="15" customHeight="1" outlineLevel="1" x14ac:dyDescent="0.35">
      <c r="A253" s="38" t="s">
        <v>16</v>
      </c>
      <c r="B253" s="38" t="s">
        <v>17</v>
      </c>
      <c r="C253" s="39" t="s">
        <v>18</v>
      </c>
      <c r="D253" s="39" t="s">
        <v>263</v>
      </c>
      <c r="E253" s="40" t="s">
        <v>290</v>
      </c>
      <c r="H253" s="41"/>
      <c r="I253" s="23"/>
    </row>
    <row r="254" spans="1:9" ht="15" customHeight="1" outlineLevel="1" x14ac:dyDescent="0.35">
      <c r="A254" s="38" t="s">
        <v>16</v>
      </c>
      <c r="B254" s="38" t="s">
        <v>17</v>
      </c>
      <c r="C254" s="39" t="s">
        <v>18</v>
      </c>
      <c r="D254" s="39" t="s">
        <v>264</v>
      </c>
      <c r="E254" s="40">
        <v>65867</v>
      </c>
      <c r="H254" s="41"/>
      <c r="I254" s="23"/>
    </row>
    <row r="255" spans="1:9" ht="15" customHeight="1" outlineLevel="1" x14ac:dyDescent="0.35">
      <c r="A255" s="38" t="s">
        <v>16</v>
      </c>
      <c r="B255" s="38" t="s">
        <v>17</v>
      </c>
      <c r="C255" s="39" t="s">
        <v>18</v>
      </c>
      <c r="D255" s="39" t="s">
        <v>265</v>
      </c>
      <c r="E255" s="40" t="s">
        <v>290</v>
      </c>
      <c r="H255" s="41"/>
      <c r="I255" s="23"/>
    </row>
    <row r="256" spans="1:9" ht="15" customHeight="1" outlineLevel="1" x14ac:dyDescent="0.35">
      <c r="A256" s="38" t="s">
        <v>16</v>
      </c>
      <c r="B256" s="38" t="s">
        <v>17</v>
      </c>
      <c r="C256" s="39" t="s">
        <v>18</v>
      </c>
      <c r="D256" s="39" t="s">
        <v>266</v>
      </c>
      <c r="E256" s="40" t="s">
        <v>290</v>
      </c>
      <c r="H256" s="41"/>
      <c r="I256" s="23"/>
    </row>
    <row r="257" spans="1:9" ht="15" customHeight="1" outlineLevel="1" x14ac:dyDescent="0.35">
      <c r="A257" s="38" t="s">
        <v>16</v>
      </c>
      <c r="B257" s="38" t="s">
        <v>17</v>
      </c>
      <c r="C257" s="39" t="s">
        <v>18</v>
      </c>
      <c r="D257" s="39" t="s">
        <v>267</v>
      </c>
      <c r="E257" s="40" t="s">
        <v>290</v>
      </c>
      <c r="H257" s="41"/>
      <c r="I257" s="23"/>
    </row>
    <row r="258" spans="1:9" ht="15" customHeight="1" outlineLevel="1" x14ac:dyDescent="0.35">
      <c r="A258" s="38" t="s">
        <v>16</v>
      </c>
      <c r="B258" s="38" t="s">
        <v>17</v>
      </c>
      <c r="C258" s="39" t="s">
        <v>18</v>
      </c>
      <c r="D258" s="39" t="s">
        <v>268</v>
      </c>
      <c r="E258" s="40" t="s">
        <v>290</v>
      </c>
      <c r="H258" s="41"/>
      <c r="I258" s="23"/>
    </row>
    <row r="259" spans="1:9" ht="15" customHeight="1" outlineLevel="1" x14ac:dyDescent="0.35">
      <c r="A259" s="38" t="s">
        <v>16</v>
      </c>
      <c r="B259" s="38" t="s">
        <v>17</v>
      </c>
      <c r="C259" s="39" t="s">
        <v>18</v>
      </c>
      <c r="D259" s="39" t="s">
        <v>269</v>
      </c>
      <c r="E259" s="40" t="s">
        <v>290</v>
      </c>
      <c r="H259" s="41"/>
      <c r="I259" s="23"/>
    </row>
    <row r="260" spans="1:9" ht="15" customHeight="1" outlineLevel="1" x14ac:dyDescent="0.35">
      <c r="A260" s="38" t="s">
        <v>16</v>
      </c>
      <c r="B260" s="38" t="s">
        <v>17</v>
      </c>
      <c r="C260" s="39" t="s">
        <v>18</v>
      </c>
      <c r="D260" s="39" t="s">
        <v>270</v>
      </c>
      <c r="E260" s="40">
        <v>87942</v>
      </c>
      <c r="H260" s="41"/>
      <c r="I260" s="23"/>
    </row>
    <row r="261" spans="1:9" ht="15" customHeight="1" outlineLevel="1" x14ac:dyDescent="0.35">
      <c r="A261" s="38" t="s">
        <v>16</v>
      </c>
      <c r="B261" s="38" t="s">
        <v>17</v>
      </c>
      <c r="C261" s="39" t="s">
        <v>18</v>
      </c>
      <c r="D261" s="39" t="s">
        <v>271</v>
      </c>
      <c r="E261" s="40">
        <v>93236</v>
      </c>
      <c r="H261" s="41"/>
      <c r="I261" s="23"/>
    </row>
    <row r="262" spans="1:9" ht="15" customHeight="1" outlineLevel="1" x14ac:dyDescent="0.35">
      <c r="A262" s="38" t="s">
        <v>16</v>
      </c>
      <c r="B262" s="38" t="s">
        <v>17</v>
      </c>
      <c r="C262" s="39" t="s">
        <v>18</v>
      </c>
      <c r="D262" s="39" t="s">
        <v>272</v>
      </c>
      <c r="E262" s="40">
        <v>108114</v>
      </c>
      <c r="H262" s="41"/>
      <c r="I262" s="23"/>
    </row>
    <row r="263" spans="1:9" ht="15" customHeight="1" outlineLevel="1" x14ac:dyDescent="0.35">
      <c r="A263" s="38" t="s">
        <v>16</v>
      </c>
      <c r="B263" s="38" t="s">
        <v>17</v>
      </c>
      <c r="C263" s="39" t="s">
        <v>18</v>
      </c>
      <c r="D263" s="39" t="s">
        <v>273</v>
      </c>
      <c r="E263" s="40">
        <v>363952</v>
      </c>
      <c r="H263" s="41"/>
      <c r="I263" s="23"/>
    </row>
    <row r="264" spans="1:9" ht="15" customHeight="1" outlineLevel="1" x14ac:dyDescent="0.35">
      <c r="A264" s="38" t="s">
        <v>16</v>
      </c>
      <c r="B264" s="38" t="s">
        <v>17</v>
      </c>
      <c r="C264" s="39" t="s">
        <v>18</v>
      </c>
      <c r="D264" s="39" t="s">
        <v>274</v>
      </c>
      <c r="E264" s="40" t="s">
        <v>290</v>
      </c>
      <c r="H264" s="41"/>
      <c r="I264" s="23"/>
    </row>
    <row r="265" spans="1:9" ht="15" customHeight="1" outlineLevel="1" x14ac:dyDescent="0.35">
      <c r="A265" s="38" t="s">
        <v>16</v>
      </c>
      <c r="B265" s="38" t="s">
        <v>17</v>
      </c>
      <c r="C265" s="39" t="s">
        <v>18</v>
      </c>
      <c r="D265" s="39" t="s">
        <v>275</v>
      </c>
      <c r="E265" s="40" t="s">
        <v>290</v>
      </c>
      <c r="H265" s="41"/>
      <c r="I265" s="23"/>
    </row>
    <row r="266" spans="1:9" ht="15" customHeight="1" outlineLevel="1" x14ac:dyDescent="0.35">
      <c r="A266" s="38" t="s">
        <v>16</v>
      </c>
      <c r="B266" s="38" t="s">
        <v>17</v>
      </c>
      <c r="C266" s="39" t="s">
        <v>18</v>
      </c>
      <c r="D266" s="39" t="s">
        <v>276</v>
      </c>
      <c r="E266" s="40" t="s">
        <v>290</v>
      </c>
      <c r="H266" s="41"/>
      <c r="I266" s="23"/>
    </row>
    <row r="267" spans="1:9" ht="15" customHeight="1" outlineLevel="1" x14ac:dyDescent="0.35">
      <c r="A267" s="38" t="s">
        <v>16</v>
      </c>
      <c r="B267" s="38" t="s">
        <v>17</v>
      </c>
      <c r="C267" s="39" t="s">
        <v>18</v>
      </c>
      <c r="D267" s="39" t="s">
        <v>277</v>
      </c>
      <c r="E267" s="40" t="s">
        <v>290</v>
      </c>
      <c r="H267" s="41"/>
      <c r="I267" s="23"/>
    </row>
    <row r="268" spans="1:9" ht="15" customHeight="1" outlineLevel="1" x14ac:dyDescent="0.35">
      <c r="A268" s="38" t="s">
        <v>16</v>
      </c>
      <c r="B268" s="38" t="s">
        <v>17</v>
      </c>
      <c r="C268" s="39" t="s">
        <v>18</v>
      </c>
      <c r="D268" s="39" t="s">
        <v>278</v>
      </c>
      <c r="E268" s="40" t="s">
        <v>290</v>
      </c>
      <c r="H268" s="41"/>
      <c r="I268" s="23"/>
    </row>
    <row r="269" spans="1:9" ht="15" customHeight="1" outlineLevel="1" x14ac:dyDescent="0.35">
      <c r="A269" s="38" t="s">
        <v>16</v>
      </c>
      <c r="B269" s="38" t="s">
        <v>17</v>
      </c>
      <c r="C269" s="39" t="s">
        <v>18</v>
      </c>
      <c r="D269" s="39" t="s">
        <v>279</v>
      </c>
      <c r="E269" s="40" t="s">
        <v>290</v>
      </c>
      <c r="H269" s="41"/>
      <c r="I269" s="23"/>
    </row>
    <row r="270" spans="1:9" ht="15" customHeight="1" outlineLevel="1" x14ac:dyDescent="0.35">
      <c r="A270" s="38" t="s">
        <v>16</v>
      </c>
      <c r="B270" s="38" t="s">
        <v>17</v>
      </c>
      <c r="C270" s="39" t="s">
        <v>18</v>
      </c>
      <c r="D270" s="39" t="s">
        <v>280</v>
      </c>
      <c r="E270" s="40" t="s">
        <v>290</v>
      </c>
      <c r="H270" s="41"/>
      <c r="I270" s="23"/>
    </row>
    <row r="271" spans="1:9" ht="15" customHeight="1" outlineLevel="1" x14ac:dyDescent="0.35">
      <c r="A271" s="38" t="s">
        <v>16</v>
      </c>
      <c r="B271" s="38" t="s">
        <v>17</v>
      </c>
      <c r="C271" s="39" t="s">
        <v>18</v>
      </c>
      <c r="D271" s="39" t="s">
        <v>281</v>
      </c>
      <c r="E271" s="40">
        <v>189232</v>
      </c>
      <c r="H271" s="41"/>
      <c r="I271" s="23"/>
    </row>
    <row r="272" spans="1:9" ht="15" customHeight="1" outlineLevel="1" x14ac:dyDescent="0.35">
      <c r="A272" s="38" t="s">
        <v>16</v>
      </c>
      <c r="B272" s="38" t="s">
        <v>17</v>
      </c>
      <c r="C272" s="39" t="s">
        <v>18</v>
      </c>
      <c r="D272" s="39" t="s">
        <v>282</v>
      </c>
      <c r="E272" s="40">
        <v>136183</v>
      </c>
      <c r="H272" s="41"/>
      <c r="I272" s="23"/>
    </row>
    <row r="273" spans="1:9" ht="15" customHeight="1" outlineLevel="1" x14ac:dyDescent="0.35">
      <c r="A273" s="38" t="s">
        <v>16</v>
      </c>
      <c r="B273" s="38" t="s">
        <v>17</v>
      </c>
      <c r="C273" s="39" t="s">
        <v>18</v>
      </c>
      <c r="D273" s="39" t="s">
        <v>283</v>
      </c>
      <c r="E273" s="40">
        <v>106044</v>
      </c>
      <c r="H273" s="41"/>
      <c r="I273" s="23"/>
    </row>
    <row r="274" spans="1:9" ht="15" customHeight="1" outlineLevel="1" x14ac:dyDescent="0.35">
      <c r="A274" s="38" t="s">
        <v>16</v>
      </c>
      <c r="B274" s="38" t="s">
        <v>17</v>
      </c>
      <c r="C274" s="39" t="s">
        <v>18</v>
      </c>
      <c r="D274" s="39" t="s">
        <v>284</v>
      </c>
      <c r="E274" s="40">
        <v>219459</v>
      </c>
      <c r="H274" s="41"/>
      <c r="I274" s="23"/>
    </row>
    <row r="275" spans="1:9" ht="15" customHeight="1" outlineLevel="1" x14ac:dyDescent="0.35">
      <c r="A275" s="38" t="s">
        <v>16</v>
      </c>
      <c r="B275" s="38" t="s">
        <v>17</v>
      </c>
      <c r="C275" s="39" t="s">
        <v>18</v>
      </c>
      <c r="D275" s="39" t="s">
        <v>285</v>
      </c>
      <c r="E275" s="40">
        <v>98470</v>
      </c>
      <c r="I275" s="23"/>
    </row>
    <row r="276" spans="1:9" outlineLevel="1" x14ac:dyDescent="0.35">
      <c r="A276" s="38"/>
      <c r="B276" s="38"/>
      <c r="C276" s="39"/>
      <c r="D276" s="39" t="s">
        <v>286</v>
      </c>
      <c r="E276" s="40">
        <v>1131570</v>
      </c>
      <c r="I276" s="23"/>
    </row>
    <row r="277" spans="1:9" x14ac:dyDescent="0.35">
      <c r="A277" s="38"/>
      <c r="B277" s="38"/>
      <c r="C277" s="39"/>
      <c r="D277" s="39" t="s">
        <v>287</v>
      </c>
      <c r="E277" s="40">
        <f>SUM(E9:E276)</f>
        <v>54279516</v>
      </c>
      <c r="I277" s="23"/>
    </row>
    <row r="278" spans="1:9" x14ac:dyDescent="0.35">
      <c r="A278" s="38"/>
      <c r="B278" s="38"/>
      <c r="C278" s="39"/>
      <c r="D278" s="39"/>
    </row>
    <row r="279" spans="1:9" x14ac:dyDescent="0.35">
      <c r="A279" s="38"/>
      <c r="B279" s="38"/>
      <c r="C279" s="39"/>
      <c r="D279" s="39"/>
    </row>
  </sheetData>
  <autoFilter ref="A8:E275" xr:uid="{00000000-0009-0000-0000-000001000000}"/>
  <mergeCells count="1">
    <mergeCell ref="A5:C5"/>
  </mergeCells>
  <hyperlinks>
    <hyperlink ref="A5" location="'Postcode sector lookup'!A1" display="Or click here to return to postcode search" xr:uid="{C6FC66D3-3BC4-40DA-917C-01D2746D4274}"/>
    <hyperlink ref="A5:C5" location="'Postcode sector lookup'!A5" display="Or click here to return to postcode search" xr:uid="{DE9771C7-DD4A-4CE6-9E48-22829D499E0D}"/>
  </hyperlink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abf6775-345b-49c7-afdd-4175b941634f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Postcode sector lookup</vt:lpstr>
      <vt:lpstr>All postcode data</vt:lpstr>
      <vt:lpstr>'Postcode sector lookup'!FirstBitOfPostcode</vt:lpstr>
      <vt:lpstr>'Postcode sector lookup'!LengthOfPostcodeString</vt:lpstr>
      <vt:lpstr>'Postcode sector lookup'!NumberOfLettersInPostcodeDistrict</vt:lpstr>
      <vt:lpstr>'Postcode sector lookup'!PositionOfLastNumberInPostcodeString</vt:lpstr>
      <vt:lpstr>'Postcode sector lookup'!PostcodeArea</vt:lpstr>
      <vt:lpstr>'Postcode sector lookup'!PostcodeDistrict</vt:lpstr>
      <vt:lpstr>'Postcode sector lookup'!PostcodeFormatted</vt:lpstr>
      <vt:lpstr>'Postcode sector lookup'!PostcodeNoSpaces</vt:lpstr>
      <vt:lpstr>'Postcode sector lookup'!PostcodeSector</vt:lpstr>
      <vt:lpstr>'Postcode sector lookup'!SecondBitOfPostcode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Salomi Kamble</dc:creator>
  <cp:lastModifiedBy>Alison Nichola Kane</cp:lastModifiedBy>
  <dcterms:created xsi:type="dcterms:W3CDTF">2025-11-07T15:08:08Z</dcterms:created>
  <dcterms:modified xsi:type="dcterms:W3CDTF">2026-02-13T09:39:02Z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2f01a9-cdae-46d8-b7db-376e33119417_Enabled">
    <vt:lpwstr>true</vt:lpwstr>
  </property>
  <property fmtid="{D5CDD505-2E9C-101B-9397-08002B2CF9AE}" pid="3" name="MSIP_Label_c92f01a9-cdae-46d8-b7db-376e33119417_SetDate">
    <vt:lpwstr>2025-11-07T15:08:20Z</vt:lpwstr>
  </property>
  <property fmtid="{D5CDD505-2E9C-101B-9397-08002B2CF9AE}" pid="4" name="MSIP_Label_c92f01a9-cdae-46d8-b7db-376e33119417_Method">
    <vt:lpwstr>Standard</vt:lpwstr>
  </property>
  <property fmtid="{D5CDD505-2E9C-101B-9397-08002B2CF9AE}" pid="5" name="MSIP_Label_c92f01a9-cdae-46d8-b7db-376e33119417_Name">
    <vt:lpwstr>Internal - UK Finance</vt:lpwstr>
  </property>
  <property fmtid="{D5CDD505-2E9C-101B-9397-08002B2CF9AE}" pid="6" name="MSIP_Label_c92f01a9-cdae-46d8-b7db-376e33119417_SiteId">
    <vt:lpwstr>70e4dd2e-aab7-4c6a-a882-3b6e7a39663e</vt:lpwstr>
  </property>
  <property fmtid="{D5CDD505-2E9C-101B-9397-08002B2CF9AE}" pid="7" name="MSIP_Label_c92f01a9-cdae-46d8-b7db-376e33119417_ActionId">
    <vt:lpwstr>9f98a8b7-1a9f-493f-9f25-f904fdf0b7fa</vt:lpwstr>
  </property>
  <property fmtid="{D5CDD505-2E9C-101B-9397-08002B2CF9AE}" pid="8" name="MSIP_Label_c92f01a9-cdae-46d8-b7db-376e33119417_ContentBits">
    <vt:lpwstr>0</vt:lpwstr>
  </property>
  <property fmtid="{D5CDD505-2E9C-101B-9397-08002B2CF9AE}" pid="9" name="MSIP_Label_c92f01a9-cdae-46d8-b7db-376e33119417_Tag">
    <vt:lpwstr>10, 3, 0, 1</vt:lpwstr>
  </property>
</Properties>
</file>